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4850" windowHeight="9000"/>
  </bookViews>
  <sheets>
    <sheet name="書式Ａ" sheetId="4" r:id="rId1"/>
    <sheet name="書式Ｂ" sheetId="6" r:id="rId2"/>
  </sheets>
  <definedNames>
    <definedName name="_xlnm.Print_Area" localSheetId="0">書式Ａ!$A$1:$U$53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AB54" i="4" l="1"/>
  <c r="D55" i="4"/>
  <c r="F55" i="4"/>
  <c r="AB55" i="4"/>
  <c r="S56" i="4"/>
  <c r="AB56" i="4"/>
  <c r="AB57" i="4"/>
  <c r="AB58" i="4"/>
  <c r="AB59" i="4"/>
  <c r="AB60" i="4"/>
  <c r="AB61" i="4"/>
  <c r="AB62" i="4"/>
  <c r="E106" i="4"/>
  <c r="D108" i="4"/>
  <c r="F108" i="4"/>
  <c r="S109" i="4"/>
  <c r="E159" i="4"/>
  <c r="S162" i="4"/>
  <c r="E212" i="4"/>
  <c r="D214" i="4"/>
  <c r="D267" i="4" s="1"/>
  <c r="D320" i="4" s="1"/>
  <c r="D373" i="4" s="1"/>
  <c r="D426" i="4" s="1"/>
  <c r="D479" i="4" s="1"/>
  <c r="D532" i="4" s="1"/>
  <c r="D585" i="4" s="1"/>
  <c r="F214" i="4"/>
  <c r="S215" i="4"/>
  <c r="E265" i="4"/>
  <c r="F267" i="4"/>
  <c r="F320" i="4" s="1"/>
  <c r="F373" i="4" s="1"/>
  <c r="F426" i="4" s="1"/>
  <c r="F479" i="4" s="1"/>
  <c r="F532" i="4" s="1"/>
  <c r="F585" i="4" s="1"/>
  <c r="S268" i="4"/>
  <c r="E318" i="4"/>
  <c r="S321" i="4"/>
  <c r="E371" i="4"/>
  <c r="S374" i="4"/>
  <c r="E424" i="4"/>
  <c r="S427" i="4"/>
  <c r="E477" i="4"/>
  <c r="S480" i="4"/>
  <c r="E530" i="4"/>
  <c r="S533" i="4"/>
  <c r="E583" i="4"/>
  <c r="S586" i="4"/>
  <c r="E636" i="4"/>
  <c r="B10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B11" i="4"/>
  <c r="B12" i="4" s="1"/>
  <c r="B13" i="4" s="1"/>
  <c r="B14" i="4" s="1"/>
  <c r="B15" i="4" s="1"/>
  <c r="B16" i="4" s="1"/>
  <c r="B18" i="4" s="1"/>
  <c r="B19" i="4" s="1"/>
  <c r="B20" i="4" s="1"/>
  <c r="B21" i="4" s="1"/>
  <c r="B22" i="4" s="1"/>
  <c r="B23" i="4" s="1"/>
  <c r="B24" i="4" s="1"/>
  <c r="B26" i="4" s="1"/>
  <c r="B27" i="4" s="1"/>
  <c r="B28" i="4" s="1"/>
  <c r="B29" i="4" s="1"/>
  <c r="B30" i="4" s="1"/>
  <c r="B31" i="4" s="1"/>
  <c r="B32" i="4" s="1"/>
  <c r="B34" i="4" s="1"/>
  <c r="B35" i="4" s="1"/>
  <c r="B36" i="4" s="1"/>
  <c r="B37" i="4" s="1"/>
  <c r="B38" i="4" s="1"/>
  <c r="B39" i="4" s="1"/>
  <c r="B40" i="4" s="1"/>
  <c r="D17" i="4"/>
  <c r="K17" i="4" s="1"/>
  <c r="K16" i="4" s="1"/>
  <c r="D25" i="4" l="1"/>
  <c r="H17" i="4"/>
  <c r="H16" i="4" s="1"/>
  <c r="N17" i="4"/>
  <c r="N16" i="4" s="1"/>
  <c r="E16" i="4"/>
  <c r="E17" i="4"/>
  <c r="B42" i="4"/>
  <c r="B43" i="4" s="1"/>
  <c r="B44" i="4" s="1"/>
  <c r="B45" i="4" s="1"/>
  <c r="B46" i="4" s="1"/>
  <c r="B47" i="4" s="1"/>
  <c r="B48" i="4" s="1"/>
  <c r="B63" i="4" s="1"/>
  <c r="B64" i="4" s="1"/>
  <c r="B65" i="4" s="1"/>
  <c r="B66" i="4" s="1"/>
  <c r="B67" i="4" s="1"/>
  <c r="B68" i="4" s="1"/>
  <c r="B69" i="4" s="1"/>
  <c r="B71" i="4" s="1"/>
  <c r="B72" i="4" s="1"/>
  <c r="B73" i="4" s="1"/>
  <c r="B74" i="4" s="1"/>
  <c r="B75" i="4" s="1"/>
  <c r="B76" i="4" s="1"/>
  <c r="B77" i="4" s="1"/>
  <c r="B79" i="4" s="1"/>
  <c r="B80" i="4" s="1"/>
  <c r="B81" i="4" s="1"/>
  <c r="B82" i="4" s="1"/>
  <c r="B83" i="4" s="1"/>
  <c r="B84" i="4" s="1"/>
  <c r="B85" i="4" s="1"/>
  <c r="B87" i="4" s="1"/>
  <c r="B88" i="4" s="1"/>
  <c r="B89" i="4" s="1"/>
  <c r="B90" i="4" s="1"/>
  <c r="B91" i="4" s="1"/>
  <c r="B92" i="4" s="1"/>
  <c r="B93" i="4" s="1"/>
  <c r="B116" i="4" s="1"/>
  <c r="B117" i="4" s="1"/>
  <c r="B118" i="4" s="1"/>
  <c r="B119" i="4" s="1"/>
  <c r="B120" i="4" s="1"/>
  <c r="B121" i="4" s="1"/>
  <c r="B122" i="4" s="1"/>
  <c r="B124" i="4" s="1"/>
  <c r="B125" i="4" s="1"/>
  <c r="B126" i="4" s="1"/>
  <c r="B127" i="4" s="1"/>
  <c r="B128" i="4" s="1"/>
  <c r="B129" i="4" s="1"/>
  <c r="B130" i="4" s="1"/>
  <c r="B132" i="4" s="1"/>
  <c r="B133" i="4" s="1"/>
  <c r="B134" i="4" s="1"/>
  <c r="B135" i="4" s="1"/>
  <c r="B136" i="4" s="1"/>
  <c r="B137" i="4" s="1"/>
  <c r="B138" i="4" s="1"/>
  <c r="B140" i="4" s="1"/>
  <c r="B141" i="4" s="1"/>
  <c r="B142" i="4" s="1"/>
  <c r="B143" i="4" s="1"/>
  <c r="B144" i="4" s="1"/>
  <c r="B145" i="4" s="1"/>
  <c r="B146" i="4" s="1"/>
  <c r="B148" i="4" s="1"/>
  <c r="B149" i="4" s="1"/>
  <c r="B150" i="4" s="1"/>
  <c r="B151" i="4" s="1"/>
  <c r="B152" i="4" s="1"/>
  <c r="B153" i="4" s="1"/>
  <c r="B154" i="4" s="1"/>
  <c r="B169" i="4" s="1"/>
  <c r="B170" i="4" s="1"/>
  <c r="B171" i="4" s="1"/>
  <c r="B172" i="4" s="1"/>
  <c r="B173" i="4" s="1"/>
  <c r="B174" i="4" s="1"/>
  <c r="B175" i="4" s="1"/>
  <c r="B177" i="4" s="1"/>
  <c r="B178" i="4" s="1"/>
  <c r="B179" i="4" s="1"/>
  <c r="B180" i="4" s="1"/>
  <c r="B181" i="4" s="1"/>
  <c r="B182" i="4" s="1"/>
  <c r="B183" i="4" s="1"/>
  <c r="B185" i="4" s="1"/>
  <c r="B186" i="4" s="1"/>
  <c r="B187" i="4" s="1"/>
  <c r="B188" i="4" s="1"/>
  <c r="B189" i="4" s="1"/>
  <c r="B190" i="4" s="1"/>
  <c r="B191" i="4" s="1"/>
  <c r="B193" i="4" s="1"/>
  <c r="B194" i="4" s="1"/>
  <c r="B195" i="4" s="1"/>
  <c r="B196" i="4" s="1"/>
  <c r="B197" i="4" s="1"/>
  <c r="B198" i="4" s="1"/>
  <c r="B199" i="4" s="1"/>
  <c r="B222" i="4" s="1"/>
  <c r="B223" i="4" s="1"/>
  <c r="B224" i="4" s="1"/>
  <c r="B225" i="4" s="1"/>
  <c r="B226" i="4" s="1"/>
  <c r="B227" i="4" s="1"/>
  <c r="B228" i="4" s="1"/>
  <c r="B230" i="4" s="1"/>
  <c r="B231" i="4" s="1"/>
  <c r="B232" i="4" s="1"/>
  <c r="B233" i="4" s="1"/>
  <c r="B234" i="4" s="1"/>
  <c r="B235" i="4" s="1"/>
  <c r="B236" i="4" s="1"/>
  <c r="B238" i="4" s="1"/>
  <c r="B239" i="4" s="1"/>
  <c r="B240" i="4" s="1"/>
  <c r="B241" i="4" s="1"/>
  <c r="B242" i="4" s="1"/>
  <c r="B243" i="4" s="1"/>
  <c r="B244" i="4" s="1"/>
  <c r="B246" i="4" s="1"/>
  <c r="B247" i="4" s="1"/>
  <c r="B248" i="4" s="1"/>
  <c r="B249" i="4" s="1"/>
  <c r="B250" i="4" s="1"/>
  <c r="B251" i="4" s="1"/>
  <c r="B252" i="4" s="1"/>
  <c r="B275" i="4" s="1"/>
  <c r="B276" i="4" s="1"/>
  <c r="B277" i="4" s="1"/>
  <c r="B278" i="4" s="1"/>
  <c r="B279" i="4" s="1"/>
  <c r="B280" i="4" s="1"/>
  <c r="B281" i="4" s="1"/>
  <c r="B283" i="4" s="1"/>
  <c r="B284" i="4" s="1"/>
  <c r="B285" i="4" s="1"/>
  <c r="B286" i="4" s="1"/>
  <c r="B287" i="4" s="1"/>
  <c r="B288" i="4" s="1"/>
  <c r="B289" i="4" s="1"/>
  <c r="B291" i="4" s="1"/>
  <c r="B292" i="4" s="1"/>
  <c r="B293" i="4" s="1"/>
  <c r="B294" i="4" s="1"/>
  <c r="B295" i="4" s="1"/>
  <c r="B296" i="4" s="1"/>
  <c r="B297" i="4" s="1"/>
  <c r="B299" i="4" s="1"/>
  <c r="B300" i="4" s="1"/>
  <c r="B301" i="4" s="1"/>
  <c r="B302" i="4" s="1"/>
  <c r="B303" i="4" s="1"/>
  <c r="B304" i="4" s="1"/>
  <c r="B305" i="4" s="1"/>
  <c r="B328" i="4" s="1"/>
  <c r="B329" i="4" s="1"/>
  <c r="B330" i="4" s="1"/>
  <c r="B331" i="4" s="1"/>
  <c r="B332" i="4" s="1"/>
  <c r="B333" i="4" s="1"/>
  <c r="B334" i="4" s="1"/>
  <c r="B336" i="4" s="1"/>
  <c r="B337" i="4" s="1"/>
  <c r="B338" i="4" s="1"/>
  <c r="B339" i="4" s="1"/>
  <c r="B340" i="4" s="1"/>
  <c r="B341" i="4" s="1"/>
  <c r="B342" i="4" s="1"/>
  <c r="B344" i="4" s="1"/>
  <c r="B345" i="4" s="1"/>
  <c r="B346" i="4" s="1"/>
  <c r="B347" i="4" s="1"/>
  <c r="B348" i="4" s="1"/>
  <c r="B349" i="4" s="1"/>
  <c r="B350" i="4" s="1"/>
  <c r="B352" i="4" s="1"/>
  <c r="B353" i="4" s="1"/>
  <c r="B354" i="4" s="1"/>
  <c r="B355" i="4" s="1"/>
  <c r="B356" i="4" s="1"/>
  <c r="B357" i="4" s="1"/>
  <c r="B358" i="4" s="1"/>
  <c r="B360" i="4" s="1"/>
  <c r="B361" i="4" s="1"/>
  <c r="B362" i="4" s="1"/>
  <c r="B363" i="4" s="1"/>
  <c r="B364" i="4" s="1"/>
  <c r="B365" i="4" s="1"/>
  <c r="B366" i="4" s="1"/>
  <c r="B381" i="4" s="1"/>
  <c r="B382" i="4" s="1"/>
  <c r="B383" i="4" s="1"/>
  <c r="B384" i="4" s="1"/>
  <c r="B385" i="4" s="1"/>
  <c r="B386" i="4" s="1"/>
  <c r="B387" i="4" s="1"/>
  <c r="B389" i="4" s="1"/>
  <c r="B390" i="4" s="1"/>
  <c r="B391" i="4" s="1"/>
  <c r="B392" i="4" s="1"/>
  <c r="B393" i="4" s="1"/>
  <c r="B394" i="4" s="1"/>
  <c r="B395" i="4" s="1"/>
  <c r="B397" i="4" s="1"/>
  <c r="B398" i="4" s="1"/>
  <c r="B399" i="4" s="1"/>
  <c r="B400" i="4" s="1"/>
  <c r="B401" i="4" s="1"/>
  <c r="B402" i="4" s="1"/>
  <c r="B403" i="4" s="1"/>
  <c r="B405" i="4" s="1"/>
  <c r="B406" i="4" s="1"/>
  <c r="B407" i="4" s="1"/>
  <c r="B408" i="4" s="1"/>
  <c r="B409" i="4" s="1"/>
  <c r="B410" i="4" s="1"/>
  <c r="B411" i="4" s="1"/>
  <c r="B434" i="4" s="1"/>
  <c r="B435" i="4" s="1"/>
  <c r="B436" i="4" s="1"/>
  <c r="B437" i="4" s="1"/>
  <c r="B438" i="4" s="1"/>
  <c r="B439" i="4" s="1"/>
  <c r="B440" i="4" s="1"/>
  <c r="B442" i="4" s="1"/>
  <c r="B443" i="4" s="1"/>
  <c r="B444" i="4" s="1"/>
  <c r="B445" i="4" s="1"/>
  <c r="B446" i="4" s="1"/>
  <c r="B447" i="4" s="1"/>
  <c r="B448" i="4" s="1"/>
  <c r="B450" i="4" s="1"/>
  <c r="B451" i="4" s="1"/>
  <c r="B452" i="4" s="1"/>
  <c r="B453" i="4" s="1"/>
  <c r="B454" i="4" s="1"/>
  <c r="B455" i="4" s="1"/>
  <c r="B456" i="4" s="1"/>
  <c r="B458" i="4" s="1"/>
  <c r="B459" i="4" s="1"/>
  <c r="B460" i="4" s="1"/>
  <c r="B461" i="4" s="1"/>
  <c r="B462" i="4" s="1"/>
  <c r="B463" i="4" s="1"/>
  <c r="B464" i="4" s="1"/>
  <c r="B487" i="4" s="1"/>
  <c r="B488" i="4" s="1"/>
  <c r="B489" i="4" s="1"/>
  <c r="B490" i="4" s="1"/>
  <c r="B491" i="4" s="1"/>
  <c r="B492" i="4" s="1"/>
  <c r="B493" i="4" s="1"/>
  <c r="B495" i="4" s="1"/>
  <c r="B496" i="4" s="1"/>
  <c r="B497" i="4" s="1"/>
  <c r="B498" i="4" s="1"/>
  <c r="B499" i="4" s="1"/>
  <c r="B500" i="4" s="1"/>
  <c r="B501" i="4" s="1"/>
  <c r="B503" i="4" s="1"/>
  <c r="B504" i="4" s="1"/>
  <c r="B505" i="4" s="1"/>
  <c r="B506" i="4" s="1"/>
  <c r="B507" i="4" s="1"/>
  <c r="B508" i="4" s="1"/>
  <c r="B509" i="4" s="1"/>
  <c r="B511" i="4" s="1"/>
  <c r="B512" i="4" s="1"/>
  <c r="B513" i="4" s="1"/>
  <c r="B514" i="4" s="1"/>
  <c r="B515" i="4" s="1"/>
  <c r="B516" i="4" s="1"/>
  <c r="B517" i="4" s="1"/>
  <c r="B519" i="4" s="1"/>
  <c r="B520" i="4" s="1"/>
  <c r="B521" i="4" s="1"/>
  <c r="B522" i="4" s="1"/>
  <c r="B523" i="4" s="1"/>
  <c r="B524" i="4" s="1"/>
  <c r="B525" i="4" s="1"/>
  <c r="B540" i="4" s="1"/>
  <c r="B541" i="4" s="1"/>
  <c r="B542" i="4" s="1"/>
  <c r="B543" i="4" s="1"/>
  <c r="B544" i="4" s="1"/>
  <c r="B545" i="4" s="1"/>
  <c r="B546" i="4" s="1"/>
  <c r="B548" i="4" s="1"/>
  <c r="B549" i="4" s="1"/>
  <c r="B550" i="4" s="1"/>
  <c r="B551" i="4" s="1"/>
  <c r="B552" i="4" s="1"/>
  <c r="B553" i="4" s="1"/>
  <c r="B554" i="4" s="1"/>
  <c r="B556" i="4" s="1"/>
  <c r="B557" i="4" s="1"/>
  <c r="B558" i="4" s="1"/>
  <c r="B559" i="4" s="1"/>
  <c r="B560" i="4" s="1"/>
  <c r="B561" i="4" s="1"/>
  <c r="B562" i="4" s="1"/>
  <c r="B564" i="4" s="1"/>
  <c r="B565" i="4" s="1"/>
  <c r="B566" i="4" s="1"/>
  <c r="B567" i="4" s="1"/>
  <c r="B568" i="4" s="1"/>
  <c r="B569" i="4" s="1"/>
  <c r="B570" i="4" s="1"/>
  <c r="B593" i="4" s="1"/>
  <c r="B594" i="4" s="1"/>
  <c r="B595" i="4" s="1"/>
  <c r="B596" i="4" s="1"/>
  <c r="B597" i="4" s="1"/>
  <c r="B598" i="4" s="1"/>
  <c r="B599" i="4" s="1"/>
  <c r="B601" i="4" s="1"/>
  <c r="B602" i="4" s="1"/>
  <c r="B603" i="4" s="1"/>
  <c r="B604" i="4" s="1"/>
  <c r="B605" i="4" s="1"/>
  <c r="B606" i="4" s="1"/>
  <c r="B607" i="4" s="1"/>
  <c r="B609" i="4" s="1"/>
  <c r="B610" i="4" s="1"/>
  <c r="B611" i="4" s="1"/>
  <c r="B612" i="4" s="1"/>
  <c r="B613" i="4" s="1"/>
  <c r="B614" i="4" s="1"/>
  <c r="B615" i="4" s="1"/>
  <c r="B617" i="4" s="1"/>
  <c r="B618" i="4" s="1"/>
  <c r="B619" i="4" s="1"/>
  <c r="B620" i="4" s="1"/>
  <c r="B621" i="4" s="1"/>
  <c r="B622" i="4" s="1"/>
  <c r="B623" i="4" s="1"/>
  <c r="B625" i="4" s="1"/>
  <c r="B626" i="4" s="1"/>
  <c r="B627" i="4" s="1"/>
  <c r="B628" i="4" s="1"/>
  <c r="B629" i="4" s="1"/>
  <c r="B630" i="4" s="1"/>
  <c r="B631" i="4" s="1"/>
  <c r="D33" i="4"/>
  <c r="K33" i="4" l="1"/>
  <c r="K32" i="4" s="1"/>
  <c r="E33" i="4"/>
  <c r="N33" i="4"/>
  <c r="H33" i="4"/>
  <c r="E32" i="4"/>
  <c r="N25" i="4"/>
  <c r="H25" i="4"/>
  <c r="E25" i="4"/>
  <c r="K25" i="4"/>
  <c r="K24" i="4" s="1"/>
  <c r="E24" i="4"/>
  <c r="N32" i="4"/>
  <c r="H32" i="4"/>
  <c r="D41" i="4"/>
  <c r="H24" i="4"/>
  <c r="N24" i="4"/>
  <c r="N41" i="4" l="1"/>
  <c r="N40" i="4" s="1"/>
  <c r="H41" i="4"/>
  <c r="E41" i="4"/>
  <c r="D49" i="4"/>
  <c r="K41" i="4"/>
  <c r="E40" i="4"/>
  <c r="K49" i="4" l="1"/>
  <c r="K48" i="4" s="1"/>
  <c r="E49" i="4"/>
  <c r="E50" i="4" s="1"/>
  <c r="E51" i="4" s="1"/>
  <c r="D70" i="4"/>
  <c r="N49" i="4"/>
  <c r="H49" i="4"/>
  <c r="H48" i="4" s="1"/>
  <c r="E48" i="4"/>
  <c r="H40" i="4"/>
  <c r="K40" i="4"/>
  <c r="E69" i="4" l="1"/>
  <c r="E70" i="4"/>
  <c r="K70" i="4"/>
  <c r="D78" i="4"/>
  <c r="H70" i="4"/>
  <c r="N70" i="4"/>
  <c r="K50" i="4"/>
  <c r="K51" i="4" s="1"/>
  <c r="H50" i="4"/>
  <c r="H51" i="4" s="1"/>
  <c r="N48" i="4"/>
  <c r="N50" i="4"/>
  <c r="N51" i="4" s="1"/>
  <c r="H69" i="4" l="1"/>
  <c r="K69" i="4"/>
  <c r="N69" i="4"/>
  <c r="E77" i="4"/>
  <c r="H78" i="4"/>
  <c r="H77" i="4" s="1"/>
  <c r="N78" i="4"/>
  <c r="N77" i="4" s="1"/>
  <c r="E78" i="4"/>
  <c r="K78" i="4"/>
  <c r="K77" i="4" s="1"/>
  <c r="D86" i="4"/>
  <c r="E85" i="4" l="1"/>
  <c r="E86" i="4"/>
  <c r="K86" i="4"/>
  <c r="K85" i="4" s="1"/>
  <c r="D94" i="4"/>
  <c r="H86" i="4"/>
  <c r="H85" i="4" s="1"/>
  <c r="N86" i="4"/>
  <c r="N85" i="4" s="1"/>
  <c r="E93" i="4" l="1"/>
  <c r="H94" i="4"/>
  <c r="N94" i="4"/>
  <c r="E94" i="4"/>
  <c r="K94" i="4"/>
  <c r="D123" i="4"/>
  <c r="E103" i="4"/>
  <c r="E104" i="4" s="1"/>
  <c r="E123" i="4" l="1"/>
  <c r="K123" i="4"/>
  <c r="D131" i="4"/>
  <c r="N123" i="4"/>
  <c r="E122" i="4"/>
  <c r="H123" i="4"/>
  <c r="H93" i="4"/>
  <c r="H103" i="4"/>
  <c r="H104" i="4" s="1"/>
  <c r="K93" i="4"/>
  <c r="K103" i="4"/>
  <c r="K104" i="4" s="1"/>
  <c r="N93" i="4"/>
  <c r="N103" i="4"/>
  <c r="N104" i="4" s="1"/>
  <c r="H122" i="4" l="1"/>
  <c r="N122" i="4"/>
  <c r="K122" i="4"/>
  <c r="E131" i="4"/>
  <c r="N131" i="4"/>
  <c r="N130" i="4" s="1"/>
  <c r="D139" i="4"/>
  <c r="K131" i="4"/>
  <c r="K130" i="4" s="1"/>
  <c r="H131" i="4"/>
  <c r="H130" i="4" s="1"/>
  <c r="E130" i="4"/>
  <c r="E138" i="4" l="1"/>
  <c r="K139" i="4"/>
  <c r="K138" i="4" s="1"/>
  <c r="H139" i="4"/>
  <c r="H138" i="4" s="1"/>
  <c r="N139" i="4"/>
  <c r="N138" i="4" s="1"/>
  <c r="E139" i="4"/>
  <c r="D147" i="4"/>
  <c r="E147" i="4" l="1"/>
  <c r="H147" i="4"/>
  <c r="H146" i="4" s="1"/>
  <c r="K147" i="4"/>
  <c r="K146" i="4" s="1"/>
  <c r="N147" i="4"/>
  <c r="N146" i="4" s="1"/>
  <c r="D155" i="4"/>
  <c r="E146" i="4"/>
  <c r="H155" i="4" l="1"/>
  <c r="N155" i="4"/>
  <c r="N154" i="4" s="1"/>
  <c r="K155" i="4"/>
  <c r="E155" i="4"/>
  <c r="E156" i="4" s="1"/>
  <c r="E157" i="4" s="1"/>
  <c r="D176" i="4"/>
  <c r="E154" i="4"/>
  <c r="N156" i="4"/>
  <c r="N157" i="4" s="1"/>
  <c r="N176" i="4" l="1"/>
  <c r="D184" i="4"/>
  <c r="E175" i="4"/>
  <c r="E176" i="4"/>
  <c r="H176" i="4"/>
  <c r="K176" i="4"/>
  <c r="K154" i="4"/>
  <c r="K156" i="4"/>
  <c r="K157" i="4" s="1"/>
  <c r="H154" i="4"/>
  <c r="H156" i="4"/>
  <c r="H157" i="4" s="1"/>
  <c r="K175" i="4" l="1"/>
  <c r="E184" i="4"/>
  <c r="H184" i="4"/>
  <c r="H183" i="4" s="1"/>
  <c r="D192" i="4"/>
  <c r="N184" i="4"/>
  <c r="N183" i="4" s="1"/>
  <c r="E183" i="4"/>
  <c r="K184" i="4"/>
  <c r="K183" i="4" s="1"/>
  <c r="H175" i="4"/>
  <c r="N175" i="4"/>
  <c r="E191" i="4" l="1"/>
  <c r="E192" i="4"/>
  <c r="N192" i="4"/>
  <c r="K192" i="4"/>
  <c r="K191" i="4" s="1"/>
  <c r="H192" i="4"/>
  <c r="D200" i="4"/>
  <c r="H191" i="4" l="1"/>
  <c r="N191" i="4"/>
  <c r="E200" i="4"/>
  <c r="E209" i="4" s="1"/>
  <c r="E210" i="4" s="1"/>
  <c r="H200" i="4"/>
  <c r="H199" i="4" s="1"/>
  <c r="E199" i="4"/>
  <c r="D229" i="4"/>
  <c r="N200" i="4"/>
  <c r="N199" i="4" s="1"/>
  <c r="K200" i="4"/>
  <c r="K199" i="4" s="1"/>
  <c r="K209" i="4"/>
  <c r="K210" i="4" s="1"/>
  <c r="K229" i="4" l="1"/>
  <c r="E228" i="4"/>
  <c r="D237" i="4"/>
  <c r="N229" i="4"/>
  <c r="H229" i="4"/>
  <c r="E229" i="4"/>
  <c r="N209" i="4"/>
  <c r="N210" i="4" s="1"/>
  <c r="H209" i="4"/>
  <c r="H210" i="4" s="1"/>
  <c r="N228" i="4" l="1"/>
  <c r="H228" i="4"/>
  <c r="H237" i="4"/>
  <c r="H236" i="4" s="1"/>
  <c r="K237" i="4"/>
  <c r="K236" i="4" s="1"/>
  <c r="E237" i="4"/>
  <c r="E236" i="4"/>
  <c r="D245" i="4"/>
  <c r="N237" i="4"/>
  <c r="N236" i="4" s="1"/>
  <c r="K228" i="4"/>
  <c r="H245" i="4" l="1"/>
  <c r="H244" i="4" s="1"/>
  <c r="D253" i="4"/>
  <c r="E245" i="4"/>
  <c r="E244" i="4"/>
  <c r="N245" i="4"/>
  <c r="N244" i="4" s="1"/>
  <c r="K245" i="4"/>
  <c r="K244" i="4" l="1"/>
  <c r="E252" i="4"/>
  <c r="H253" i="4"/>
  <c r="H252" i="4" s="1"/>
  <c r="N253" i="4"/>
  <c r="N252" i="4" s="1"/>
  <c r="E253" i="4"/>
  <c r="E262" i="4" s="1"/>
  <c r="E263" i="4" s="1"/>
  <c r="K253" i="4"/>
  <c r="K252" i="4" s="1"/>
  <c r="D282" i="4"/>
  <c r="N262" i="4"/>
  <c r="N263" i="4" s="1"/>
  <c r="H262" i="4"/>
  <c r="H263" i="4" s="1"/>
  <c r="E281" i="4" l="1"/>
  <c r="K282" i="4"/>
  <c r="H282" i="4"/>
  <c r="N282" i="4"/>
  <c r="E282" i="4"/>
  <c r="D290" i="4"/>
  <c r="K262" i="4"/>
  <c r="K263" i="4" s="1"/>
  <c r="E289" i="4" l="1"/>
  <c r="D298" i="4"/>
  <c r="K290" i="4"/>
  <c r="K289" i="4" s="1"/>
  <c r="N290" i="4"/>
  <c r="N289" i="4" s="1"/>
  <c r="E290" i="4"/>
  <c r="H290" i="4"/>
  <c r="H289" i="4" s="1"/>
  <c r="N281" i="4"/>
  <c r="K281" i="4"/>
  <c r="H281" i="4"/>
  <c r="N298" i="4" l="1"/>
  <c r="E298" i="4"/>
  <c r="K298" i="4"/>
  <c r="D306" i="4"/>
  <c r="H298" i="4"/>
  <c r="E297" i="4"/>
  <c r="H306" i="4" l="1"/>
  <c r="H305" i="4" s="1"/>
  <c r="N306" i="4"/>
  <c r="N305" i="4" s="1"/>
  <c r="D335" i="4"/>
  <c r="K306" i="4"/>
  <c r="K305" i="4" s="1"/>
  <c r="E305" i="4"/>
  <c r="E306" i="4"/>
  <c r="E315" i="4" s="1"/>
  <c r="E316" i="4" s="1"/>
  <c r="H297" i="4"/>
  <c r="H315" i="4"/>
  <c r="H316" i="4" s="1"/>
  <c r="K297" i="4"/>
  <c r="K315" i="4"/>
  <c r="K316" i="4" s="1"/>
  <c r="N297" i="4"/>
  <c r="N315" i="4"/>
  <c r="N316" i="4" s="1"/>
  <c r="N335" i="4" l="1"/>
  <c r="E334" i="4"/>
  <c r="K335" i="4"/>
  <c r="D343" i="4"/>
  <c r="H335" i="4"/>
  <c r="E335" i="4"/>
  <c r="K343" i="4" l="1"/>
  <c r="K342" i="4" s="1"/>
  <c r="N343" i="4"/>
  <c r="N342" i="4" s="1"/>
  <c r="E342" i="4"/>
  <c r="D351" i="4"/>
  <c r="H343" i="4"/>
  <c r="H342" i="4" s="1"/>
  <c r="E343" i="4"/>
  <c r="H334" i="4"/>
  <c r="K334" i="4"/>
  <c r="N334" i="4"/>
  <c r="E350" i="4" l="1"/>
  <c r="E351" i="4"/>
  <c r="H351" i="4"/>
  <c r="N351" i="4"/>
  <c r="K351" i="4"/>
  <c r="D359" i="4"/>
  <c r="E359" i="4" l="1"/>
  <c r="E358" i="4"/>
  <c r="K359" i="4"/>
  <c r="K358" i="4" s="1"/>
  <c r="N359" i="4"/>
  <c r="N358" i="4" s="1"/>
  <c r="H359" i="4"/>
  <c r="H358" i="4" s="1"/>
  <c r="D367" i="4"/>
  <c r="N350" i="4"/>
  <c r="K350" i="4"/>
  <c r="H350" i="4"/>
  <c r="K367" i="4" l="1"/>
  <c r="H367" i="4"/>
  <c r="E366" i="4"/>
  <c r="D388" i="4"/>
  <c r="N367" i="4"/>
  <c r="E367" i="4"/>
  <c r="E368" i="4" s="1"/>
  <c r="E369" i="4" s="1"/>
  <c r="N388" i="4" l="1"/>
  <c r="K388" i="4"/>
  <c r="E388" i="4"/>
  <c r="H388" i="4"/>
  <c r="E387" i="4"/>
  <c r="D396" i="4"/>
  <c r="H366" i="4"/>
  <c r="H368" i="4"/>
  <c r="H369" i="4" s="1"/>
  <c r="N366" i="4"/>
  <c r="N368" i="4"/>
  <c r="N369" i="4" s="1"/>
  <c r="K366" i="4"/>
  <c r="K368" i="4"/>
  <c r="K369" i="4" s="1"/>
  <c r="K396" i="4" l="1"/>
  <c r="K395" i="4" s="1"/>
  <c r="N396" i="4"/>
  <c r="N395" i="4" s="1"/>
  <c r="H396" i="4"/>
  <c r="H395" i="4" s="1"/>
  <c r="D404" i="4"/>
  <c r="E395" i="4"/>
  <c r="E396" i="4"/>
  <c r="H387" i="4"/>
  <c r="K387" i="4"/>
  <c r="N387" i="4"/>
  <c r="E404" i="4" l="1"/>
  <c r="D412" i="4"/>
  <c r="H404" i="4"/>
  <c r="K404" i="4"/>
  <c r="N404" i="4"/>
  <c r="E403" i="4"/>
  <c r="K403" i="4" l="1"/>
  <c r="K412" i="4"/>
  <c r="K411" i="4" s="1"/>
  <c r="H412" i="4"/>
  <c r="H411" i="4" s="1"/>
  <c r="N412" i="4"/>
  <c r="N411" i="4" s="1"/>
  <c r="D441" i="4"/>
  <c r="E411" i="4"/>
  <c r="E412" i="4"/>
  <c r="E421" i="4" s="1"/>
  <c r="E422" i="4" s="1"/>
  <c r="N403" i="4"/>
  <c r="N421" i="4"/>
  <c r="N422" i="4" s="1"/>
  <c r="H403" i="4"/>
  <c r="H421" i="4"/>
  <c r="H422" i="4" s="1"/>
  <c r="K441" i="4" l="1"/>
  <c r="N441" i="4"/>
  <c r="D449" i="4"/>
  <c r="E441" i="4"/>
  <c r="E440" i="4"/>
  <c r="H441" i="4"/>
  <c r="K421" i="4"/>
  <c r="K422" i="4" s="1"/>
  <c r="H440" i="4" l="1"/>
  <c r="N440" i="4"/>
  <c r="D457" i="4"/>
  <c r="N449" i="4"/>
  <c r="N448" i="4" s="1"/>
  <c r="H449" i="4"/>
  <c r="H448" i="4" s="1"/>
  <c r="K449" i="4"/>
  <c r="K448" i="4" s="1"/>
  <c r="E449" i="4"/>
  <c r="E448" i="4"/>
  <c r="K440" i="4"/>
  <c r="K457" i="4" l="1"/>
  <c r="N457" i="4"/>
  <c r="N456" i="4" s="1"/>
  <c r="D465" i="4"/>
  <c r="E456" i="4"/>
  <c r="E457" i="4"/>
  <c r="H457" i="4"/>
  <c r="H456" i="4" s="1"/>
  <c r="K465" i="4" l="1"/>
  <c r="K464" i="4" s="1"/>
  <c r="N465" i="4"/>
  <c r="N464" i="4" s="1"/>
  <c r="D494" i="4"/>
  <c r="E464" i="4"/>
  <c r="E465" i="4"/>
  <c r="E474" i="4" s="1"/>
  <c r="E475" i="4" s="1"/>
  <c r="H465" i="4"/>
  <c r="H464" i="4" s="1"/>
  <c r="K456" i="4"/>
  <c r="K474" i="4"/>
  <c r="K475" i="4" s="1"/>
  <c r="N474" i="4"/>
  <c r="N475" i="4" s="1"/>
  <c r="N494" i="4" l="1"/>
  <c r="D502" i="4"/>
  <c r="K494" i="4"/>
  <c r="H494" i="4"/>
  <c r="E493" i="4"/>
  <c r="E494" i="4"/>
  <c r="H474" i="4"/>
  <c r="H475" i="4" s="1"/>
  <c r="H493" i="4" l="1"/>
  <c r="D510" i="4"/>
  <c r="E501" i="4"/>
  <c r="K502" i="4"/>
  <c r="K501" i="4" s="1"/>
  <c r="H502" i="4"/>
  <c r="H501" i="4" s="1"/>
  <c r="N502" i="4"/>
  <c r="N501" i="4" s="1"/>
  <c r="E502" i="4"/>
  <c r="K493" i="4"/>
  <c r="N493" i="4"/>
  <c r="K510" i="4" l="1"/>
  <c r="N510" i="4"/>
  <c r="H510" i="4"/>
  <c r="H509" i="4" s="1"/>
  <c r="D518" i="4"/>
  <c r="E509" i="4"/>
  <c r="E510" i="4"/>
  <c r="K509" i="4" l="1"/>
  <c r="D526" i="4"/>
  <c r="H518" i="4"/>
  <c r="H517" i="4" s="1"/>
  <c r="K518" i="4"/>
  <c r="K517" i="4" s="1"/>
  <c r="E518" i="4"/>
  <c r="N518" i="4"/>
  <c r="N517" i="4" s="1"/>
  <c r="E517" i="4"/>
  <c r="N509" i="4"/>
  <c r="N526" i="4" l="1"/>
  <c r="E525" i="4"/>
  <c r="K526" i="4"/>
  <c r="K525" i="4" s="1"/>
  <c r="D547" i="4"/>
  <c r="E526" i="4"/>
  <c r="E527" i="4" s="1"/>
  <c r="E528" i="4" s="1"/>
  <c r="H526" i="4"/>
  <c r="N525" i="4" l="1"/>
  <c r="N527" i="4"/>
  <c r="N528" i="4" s="1"/>
  <c r="H525" i="4"/>
  <c r="H527" i="4"/>
  <c r="H528" i="4" s="1"/>
  <c r="E546" i="4"/>
  <c r="K547" i="4"/>
  <c r="D555" i="4"/>
  <c r="H547" i="4"/>
  <c r="E547" i="4"/>
  <c r="N547" i="4"/>
  <c r="K527" i="4"/>
  <c r="K528" i="4" s="1"/>
  <c r="N546" i="4" l="1"/>
  <c r="H546" i="4"/>
  <c r="K546" i="4"/>
  <c r="D563" i="4"/>
  <c r="H555" i="4"/>
  <c r="H554" i="4" s="1"/>
  <c r="K555" i="4"/>
  <c r="K554" i="4" s="1"/>
  <c r="E554" i="4"/>
  <c r="E555" i="4"/>
  <c r="N555" i="4"/>
  <c r="N554" i="4" s="1"/>
  <c r="H563" i="4" l="1"/>
  <c r="H562" i="4" s="1"/>
  <c r="N563" i="4"/>
  <c r="N562" i="4" s="1"/>
  <c r="E563" i="4"/>
  <c r="E562" i="4"/>
  <c r="K563" i="4"/>
  <c r="K562" i="4" s="1"/>
  <c r="D571" i="4"/>
  <c r="N571" i="4" l="1"/>
  <c r="N570" i="4" s="1"/>
  <c r="D600" i="4"/>
  <c r="E571" i="4"/>
  <c r="E580" i="4" s="1"/>
  <c r="E581" i="4" s="1"/>
  <c r="E570" i="4"/>
  <c r="K571" i="4"/>
  <c r="K570" i="4" s="1"/>
  <c r="H571" i="4"/>
  <c r="H570" i="4" s="1"/>
  <c r="N580" i="4"/>
  <c r="N581" i="4" s="1"/>
  <c r="K580" i="4" l="1"/>
  <c r="K581" i="4" s="1"/>
  <c r="D608" i="4"/>
  <c r="E600" i="4"/>
  <c r="E599" i="4"/>
  <c r="N600" i="4"/>
  <c r="H600" i="4"/>
  <c r="K600" i="4"/>
  <c r="H580" i="4"/>
  <c r="H581" i="4" s="1"/>
  <c r="H599" i="4" l="1"/>
  <c r="D616" i="4"/>
  <c r="N608" i="4"/>
  <c r="N607" i="4" s="1"/>
  <c r="E608" i="4"/>
  <c r="K608" i="4"/>
  <c r="K607" i="4" s="1"/>
  <c r="H608" i="4"/>
  <c r="H607" i="4" s="1"/>
  <c r="E607" i="4"/>
  <c r="K599" i="4"/>
  <c r="N599" i="4"/>
  <c r="D624" i="4" l="1"/>
  <c r="E615" i="4"/>
  <c r="E616" i="4"/>
  <c r="K616" i="4"/>
  <c r="N616" i="4"/>
  <c r="H616" i="4"/>
  <c r="H615" i="4" s="1"/>
  <c r="N615" i="4" l="1"/>
  <c r="N624" i="4"/>
  <c r="N623" i="4" s="1"/>
  <c r="E623" i="4"/>
  <c r="H624" i="4"/>
  <c r="H623" i="4" s="1"/>
  <c r="D632" i="4"/>
  <c r="K624" i="4"/>
  <c r="K623" i="4" s="1"/>
  <c r="E624" i="4"/>
  <c r="K615" i="4"/>
  <c r="N632" i="4" l="1"/>
  <c r="N631" i="4" s="1"/>
  <c r="H632" i="4"/>
  <c r="E631" i="4"/>
  <c r="K632" i="4"/>
  <c r="K631" i="4" s="1"/>
  <c r="E632" i="4"/>
  <c r="E633" i="4" s="1"/>
  <c r="E634" i="4" s="1"/>
  <c r="N633" i="4"/>
  <c r="N634" i="4" s="1"/>
  <c r="H631" i="4" l="1"/>
  <c r="H633" i="4"/>
  <c r="H634" i="4" s="1"/>
  <c r="K633" i="4"/>
  <c r="K634" i="4" s="1"/>
</calcChain>
</file>

<file path=xl/sharedStrings.xml><?xml version="1.0" encoding="utf-8"?>
<sst xmlns="http://schemas.openxmlformats.org/spreadsheetml/2006/main" count="803" uniqueCount="106">
  <si>
    <t>合計</t>
  </si>
  <si>
    <t>平均</t>
  </si>
  <si>
    <t>予算</t>
  </si>
  <si>
    <t>羽 数</t>
  </si>
  <si>
    <t>実績</t>
  </si>
  <si>
    <t>計</t>
  </si>
  <si>
    <t xml:space="preserve"> 天気･温度</t>
  </si>
  <si>
    <t>天</t>
  </si>
  <si>
    <t>気</t>
  </si>
  <si>
    <t>最</t>
  </si>
  <si>
    <t>高</t>
  </si>
  <si>
    <t>低</t>
  </si>
  <si>
    <t>備　考</t>
  </si>
  <si>
    <t>作業･特記事項等</t>
  </si>
  <si>
    <t>記</t>
  </si>
  <si>
    <t>載</t>
  </si>
  <si>
    <t>月分</t>
    <rPh sb="0" eb="1">
      <t>ツキ</t>
    </rPh>
    <rPh sb="1" eb="2">
      <t>ブン</t>
    </rPh>
    <phoneticPr fontId="5"/>
  </si>
  <si>
    <t>産卵</t>
    <rPh sb="0" eb="2">
      <t>サンラン</t>
    </rPh>
    <phoneticPr fontId="5"/>
  </si>
  <si>
    <t>(％)</t>
    <phoneticPr fontId="5"/>
  </si>
  <si>
    <t>減耗</t>
    <rPh sb="0" eb="2">
      <t>ゲンモウ</t>
    </rPh>
    <phoneticPr fontId="5"/>
  </si>
  <si>
    <t>産卵個数</t>
  </si>
  <si>
    <t>率</t>
    <rPh sb="0" eb="1">
      <t>リツ</t>
    </rPh>
    <phoneticPr fontId="5"/>
  </si>
  <si>
    <t>(千羽)</t>
    <phoneticPr fontId="5"/>
  </si>
  <si>
    <t>(羽)</t>
    <rPh sb="1" eb="2">
      <t>ハ</t>
    </rPh>
    <phoneticPr fontId="5"/>
  </si>
  <si>
    <t>(千個)</t>
  </si>
  <si>
    <t>(千個)</t>
    <phoneticPr fontId="5"/>
  </si>
  <si>
    <t>(℃)</t>
  </si>
  <si>
    <t>(℃)</t>
    <phoneticPr fontId="5"/>
  </si>
  <si>
    <t>繰越</t>
    <phoneticPr fontId="5"/>
  </si>
  <si>
    <t>週</t>
    <rPh sb="0" eb="1">
      <t>シュウ</t>
    </rPh>
    <phoneticPr fontId="5"/>
  </si>
  <si>
    <t>給与･購入飼料</t>
    <rPh sb="0" eb="2">
      <t>キュウヨ</t>
    </rPh>
    <phoneticPr fontId="5"/>
  </si>
  <si>
    <t>生産卵量</t>
    <rPh sb="0" eb="2">
      <t>セイサン</t>
    </rPh>
    <rPh sb="2" eb="4">
      <t>ランリョウ</t>
    </rPh>
    <phoneticPr fontId="5"/>
  </si>
  <si>
    <t>月</t>
    <rPh sb="0" eb="1">
      <t>ツキ</t>
    </rPh>
    <phoneticPr fontId="5"/>
  </si>
  <si>
    <t>週末</t>
    <rPh sb="0" eb="2">
      <t>シュウマツ</t>
    </rPh>
    <phoneticPr fontId="5"/>
  </si>
  <si>
    <t>延べ</t>
    <rPh sb="0" eb="1">
      <t>ノ</t>
    </rPh>
    <phoneticPr fontId="5"/>
  </si>
  <si>
    <t>生産</t>
    <rPh sb="0" eb="2">
      <t>セイサン</t>
    </rPh>
    <phoneticPr fontId="5"/>
  </si>
  <si>
    <t>給与</t>
    <rPh sb="0" eb="2">
      <t>キュウヨ</t>
    </rPh>
    <phoneticPr fontId="5"/>
  </si>
  <si>
    <t>羽数</t>
    <rPh sb="0" eb="2">
      <t>ハスウ</t>
    </rPh>
    <phoneticPr fontId="5"/>
  </si>
  <si>
    <t>個数</t>
    <rPh sb="0" eb="2">
      <t>コスウ</t>
    </rPh>
    <phoneticPr fontId="5"/>
  </si>
  <si>
    <t>卵量</t>
    <rPh sb="0" eb="2">
      <t>ランリョウ</t>
    </rPh>
    <phoneticPr fontId="5"/>
  </si>
  <si>
    <t>飼料</t>
    <rPh sb="0" eb="2">
      <t>シリョウ</t>
    </rPh>
    <phoneticPr fontId="5"/>
  </si>
  <si>
    <t>(千羽)</t>
    <rPh sb="1" eb="2">
      <t>セン</t>
    </rPh>
    <rPh sb="2" eb="3">
      <t>ハ</t>
    </rPh>
    <phoneticPr fontId="5"/>
  </si>
  <si>
    <t>(千個)</t>
    <rPh sb="1" eb="2">
      <t>セン</t>
    </rPh>
    <rPh sb="2" eb="3">
      <t>コ</t>
    </rPh>
    <phoneticPr fontId="5"/>
  </si>
  <si>
    <t>(ｔ)</t>
    <phoneticPr fontId="5"/>
  </si>
  <si>
    <t>通産</t>
    <rPh sb="0" eb="2">
      <t>ツウサン</t>
    </rPh>
    <phoneticPr fontId="5"/>
  </si>
  <si>
    <t>繰越</t>
    <phoneticPr fontId="5"/>
  </si>
  <si>
    <t>購入量</t>
    <rPh sb="0" eb="2">
      <t>コウニュウ</t>
    </rPh>
    <rPh sb="2" eb="3">
      <t>リョウ</t>
    </rPh>
    <phoneticPr fontId="5"/>
  </si>
  <si>
    <t>(羽)</t>
    <phoneticPr fontId="5"/>
  </si>
  <si>
    <t>(ｔ)</t>
  </si>
  <si>
    <t>(ｔ)</t>
    <phoneticPr fontId="5"/>
  </si>
  <si>
    <t>(週)</t>
    <rPh sb="1" eb="2">
      <t>シュウ</t>
    </rPh>
    <phoneticPr fontId="5"/>
  </si>
  <si>
    <t>月/日</t>
    <rPh sb="0" eb="1">
      <t>ツキ</t>
    </rPh>
    <rPh sb="2" eb="3">
      <t>ヒ</t>
    </rPh>
    <phoneticPr fontId="5"/>
  </si>
  <si>
    <t>成鶏農場管理日誌</t>
    <rPh sb="0" eb="2">
      <t>セイケイ</t>
    </rPh>
    <rPh sb="2" eb="4">
      <t>ノウジョウ</t>
    </rPh>
    <phoneticPr fontId="5"/>
  </si>
  <si>
    <t>卵重</t>
    <rPh sb="0" eb="2">
      <t>ランジュウ</t>
    </rPh>
    <phoneticPr fontId="5"/>
  </si>
  <si>
    <t>(ｇ)</t>
    <phoneticPr fontId="5"/>
  </si>
  <si>
    <t>2009年</t>
    <rPh sb="4" eb="5">
      <t>ネン</t>
    </rPh>
    <phoneticPr fontId="5"/>
  </si>
  <si>
    <t>2010年</t>
    <phoneticPr fontId="5"/>
  </si>
  <si>
    <t>2009年度予算</t>
    <rPh sb="4" eb="5">
      <t>ネン</t>
    </rPh>
    <rPh sb="5" eb="6">
      <t>ド</t>
    </rPh>
    <rPh sb="6" eb="8">
      <t>ヨサン</t>
    </rPh>
    <phoneticPr fontId="5"/>
  </si>
  <si>
    <t>１０</t>
  </si>
  <si>
    <t>１１</t>
  </si>
  <si>
    <t>１２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</si>
  <si>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</si>
  <si>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</si>
  <si>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</si>
  <si>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</si>
  <si>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</si>
  <si>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</si>
  <si>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</si>
  <si>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</si>
  <si>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</si>
  <si>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＊　2009年10月～2010年9月</t>
    <rPh sb="6" eb="7">
      <t>ネン</t>
    </rPh>
    <rPh sb="9" eb="10">
      <t>ツキ</t>
    </rPh>
    <rPh sb="15" eb="16">
      <t>ネン</t>
    </rPh>
    <rPh sb="17" eb="18">
      <t>ツキ</t>
    </rPh>
    <phoneticPr fontId="5"/>
  </si>
  <si>
    <t>＊作成：㈲日本養鶏コンサルタント　2009年</t>
    <rPh sb="4" eb="16">
      <t>コ</t>
    </rPh>
    <phoneticPr fontId="5"/>
  </si>
  <si>
    <t>Ａ養鶏場</t>
    <rPh sb="1" eb="4">
      <t>ヨウケイ</t>
    </rPh>
    <phoneticPr fontId="5"/>
  </si>
  <si>
    <t>　　 年　　月分</t>
  </si>
  <si>
    <t>農場管理日誌</t>
    <phoneticPr fontId="5"/>
  </si>
  <si>
    <t>農 場 合 計</t>
    <phoneticPr fontId="5"/>
  </si>
  <si>
    <t xml:space="preserve">      白 色 卵 鶏 群</t>
  </si>
  <si>
    <t xml:space="preserve">      褐 色 卵 鶏 群</t>
  </si>
  <si>
    <t>購入飼料</t>
  </si>
  <si>
    <t>作　業</t>
  </si>
  <si>
    <t>日</t>
  </si>
  <si>
    <t>羽 数</t>
    <phoneticPr fontId="5"/>
  </si>
  <si>
    <t>産卵個数</t>
    <phoneticPr fontId="5"/>
  </si>
  <si>
    <t>羽 数</t>
    <phoneticPr fontId="5"/>
  </si>
  <si>
    <t>普</t>
  </si>
  <si>
    <t>Ａ</t>
  </si>
  <si>
    <t>Ｅ</t>
    <phoneticPr fontId="5"/>
  </si>
  <si>
    <t>鶏糞</t>
  </si>
  <si>
    <t>防疫</t>
  </si>
  <si>
    <t>減耗</t>
  </si>
  <si>
    <t>除去</t>
  </si>
  <si>
    <t>(ﾈｽﾞﾐ駆除等)</t>
  </si>
  <si>
    <t>千羽</t>
  </si>
  <si>
    <t>千個</t>
  </si>
  <si>
    <t>％</t>
    <phoneticPr fontId="5"/>
  </si>
  <si>
    <t>羽</t>
  </si>
  <si>
    <t>個</t>
  </si>
  <si>
    <t>t</t>
  </si>
  <si>
    <t>℃</t>
  </si>
  <si>
    <t>繰越</t>
  </si>
  <si>
    <t>１週</t>
  </si>
  <si>
    <t>２週</t>
  </si>
  <si>
    <t>３週</t>
  </si>
  <si>
    <t>４週</t>
  </si>
  <si>
    <t>５週</t>
  </si>
  <si>
    <t>＊　作成　㈲日本養鶏コンサルタント　2001年</t>
    <rPh sb="5" eb="17">
      <t>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</si>
</sst>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_ "/>
    <numFmt numFmtId="178" formatCode="0;_ࠀ"/>
    <numFmt numFmtId="179" formatCode="mm/dd"/>
    <numFmt numFmtId="180" formatCode="#,##0.0_ "/>
  </numFmts>
  <fonts count="16" x14ac:knownFonts="1">
    <font>
      <sz val="12"/>
      <name val="Arial"/>
      <family val="2"/>
    </font>
    <font>
      <sz val="12"/>
      <name val="ＭＳ 明朝"/>
      <family val="1"/>
    </font>
    <font>
      <sz val="16"/>
      <name val="ＭＳ 明朝"/>
      <family val="1"/>
    </font>
    <font>
      <sz val="12"/>
      <name val="ＭＳ 明朝"/>
      <family val="1"/>
    </font>
    <font>
      <sz val="14"/>
      <name val="ＭＳ 明朝"/>
      <family val="1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Arial"/>
      <family val="2"/>
    </font>
    <font>
      <sz val="18"/>
      <name val="ＭＳ 明朝"/>
      <family val="1"/>
      <charset val="128"/>
    </font>
    <font>
      <sz val="12"/>
      <name val="ＭＳ Ｐゴシック"/>
      <family val="3"/>
      <charset val="128"/>
    </font>
    <font>
      <b/>
      <sz val="24"/>
      <name val="ＭＳ 明朝"/>
      <family val="1"/>
      <charset val="128"/>
    </font>
    <font>
      <sz val="20"/>
      <name val="ＭＳ 明朝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NumberFormat="1" applyFont="1" applyAlignment="1"/>
    <xf numFmtId="0" fontId="0" fillId="0" borderId="0" xfId="0" applyNumberFormat="1"/>
    <xf numFmtId="0" fontId="0" fillId="0" borderId="0" xfId="0" applyNumberFormat="1" applyBorder="1"/>
    <xf numFmtId="0" fontId="3" fillId="0" borderId="0" xfId="0" applyNumberFormat="1" applyFont="1" applyBorder="1" applyAlignment="1"/>
    <xf numFmtId="0" fontId="6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/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8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0" borderId="10" xfId="0" applyNumberFormat="1" applyFont="1" applyBorder="1" applyAlignment="1"/>
    <xf numFmtId="176" fontId="7" fillId="0" borderId="0" xfId="0" applyNumberFormat="1" applyFont="1"/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/>
    <xf numFmtId="0" fontId="7" fillId="0" borderId="6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3" fillId="0" borderId="6" xfId="0" applyNumberFormat="1" applyFont="1" applyBorder="1" applyAlignment="1"/>
    <xf numFmtId="0" fontId="3" fillId="0" borderId="16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19" xfId="0" applyNumberFormat="1" applyFont="1" applyBorder="1" applyAlignment="1"/>
    <xf numFmtId="0" fontId="1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3" fillId="0" borderId="21" xfId="0" applyNumberFormat="1" applyFont="1" applyBorder="1" applyAlignment="1"/>
    <xf numFmtId="0" fontId="3" fillId="0" borderId="20" xfId="0" applyNumberFormat="1" applyFont="1" applyBorder="1" applyAlignment="1"/>
    <xf numFmtId="0" fontId="3" fillId="0" borderId="25" xfId="0" applyNumberFormat="1" applyFont="1" applyBorder="1" applyAlignment="1"/>
    <xf numFmtId="0" fontId="3" fillId="0" borderId="24" xfId="0" applyNumberFormat="1" applyFont="1" applyBorder="1" applyAlignment="1"/>
    <xf numFmtId="0" fontId="3" fillId="0" borderId="2" xfId="0" applyNumberFormat="1" applyFont="1" applyBorder="1" applyAlignment="1"/>
    <xf numFmtId="0" fontId="3" fillId="0" borderId="1" xfId="0" applyNumberFormat="1" applyFont="1" applyBorder="1" applyAlignment="1"/>
    <xf numFmtId="0" fontId="3" fillId="0" borderId="26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0" fontId="3" fillId="0" borderId="29" xfId="0" applyNumberFormat="1" applyFont="1" applyBorder="1" applyAlignment="1">
      <alignment horizontal="center"/>
    </xf>
    <xf numFmtId="0" fontId="3" fillId="0" borderId="28" xfId="0" applyNumberFormat="1" applyFont="1" applyBorder="1" applyAlignment="1"/>
    <xf numFmtId="0" fontId="3" fillId="0" borderId="22" xfId="0" applyNumberFormat="1" applyFont="1" applyBorder="1" applyAlignment="1"/>
    <xf numFmtId="0" fontId="3" fillId="0" borderId="29" xfId="0" applyNumberFormat="1" applyFont="1" applyBorder="1" applyAlignment="1"/>
    <xf numFmtId="0" fontId="3" fillId="0" borderId="26" xfId="0" applyNumberFormat="1" applyFont="1" applyBorder="1" applyAlignment="1"/>
    <xf numFmtId="0" fontId="3" fillId="0" borderId="27" xfId="0" applyNumberFormat="1" applyFont="1" applyBorder="1" applyAlignment="1"/>
    <xf numFmtId="0" fontId="8" fillId="0" borderId="30" xfId="0" applyNumberFormat="1" applyFont="1" applyBorder="1" applyAlignment="1">
      <alignment horizontal="center"/>
    </xf>
    <xf numFmtId="0" fontId="8" fillId="0" borderId="31" xfId="0" applyNumberFormat="1" applyFont="1" applyBorder="1" applyAlignment="1"/>
    <xf numFmtId="0" fontId="3" fillId="0" borderId="32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3" fillId="0" borderId="34" xfId="0" applyNumberFormat="1" applyFont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0" fontId="3" fillId="0" borderId="31" xfId="0" applyNumberFormat="1" applyFont="1" applyBorder="1" applyAlignment="1">
      <alignment horizontal="center"/>
    </xf>
    <xf numFmtId="0" fontId="3" fillId="0" borderId="34" xfId="0" applyNumberFormat="1" applyFont="1" applyBorder="1" applyAlignment="1"/>
    <xf numFmtId="0" fontId="3" fillId="0" borderId="35" xfId="0" applyNumberFormat="1" applyFont="1" applyBorder="1" applyAlignment="1"/>
    <xf numFmtId="0" fontId="3" fillId="0" borderId="31" xfId="0" applyNumberFormat="1" applyFont="1" applyBorder="1" applyAlignment="1"/>
    <xf numFmtId="0" fontId="3" fillId="0" borderId="32" xfId="0" applyNumberFormat="1" applyFont="1" applyBorder="1" applyAlignment="1"/>
    <xf numFmtId="0" fontId="3" fillId="0" borderId="33" xfId="0" applyNumberFormat="1" applyFont="1" applyBorder="1" applyAlignment="1"/>
    <xf numFmtId="0" fontId="1" fillId="0" borderId="36" xfId="0" applyNumberFormat="1" applyFont="1" applyBorder="1" applyAlignment="1">
      <alignment horizontal="center"/>
    </xf>
    <xf numFmtId="176" fontId="1" fillId="0" borderId="37" xfId="0" applyNumberFormat="1" applyFont="1" applyBorder="1" applyAlignment="1"/>
    <xf numFmtId="0" fontId="1" fillId="0" borderId="38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176" fontId="1" fillId="0" borderId="39" xfId="0" applyNumberFormat="1" applyFont="1" applyBorder="1" applyAlignment="1"/>
    <xf numFmtId="0" fontId="3" fillId="0" borderId="38" xfId="0" applyNumberFormat="1" applyFont="1" applyBorder="1" applyAlignment="1">
      <alignment horizontal="center"/>
    </xf>
    <xf numFmtId="0" fontId="3" fillId="0" borderId="7" xfId="0" applyNumberFormat="1" applyFont="1" applyBorder="1" applyAlignment="1"/>
    <xf numFmtId="0" fontId="3" fillId="0" borderId="37" xfId="0" applyNumberFormat="1" applyFont="1" applyBorder="1" applyAlignment="1"/>
    <xf numFmtId="0" fontId="3" fillId="0" borderId="38" xfId="0" applyNumberFormat="1" applyFont="1" applyBorder="1" applyAlignment="1"/>
    <xf numFmtId="0" fontId="3" fillId="0" borderId="3" xfId="0" applyNumberFormat="1" applyFont="1" applyBorder="1" applyAlignment="1"/>
    <xf numFmtId="0" fontId="1" fillId="0" borderId="29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8" fillId="0" borderId="40" xfId="0" applyNumberFormat="1" applyFont="1" applyBorder="1" applyAlignment="1"/>
    <xf numFmtId="177" fontId="1" fillId="0" borderId="30" xfId="0" applyNumberFormat="1" applyFont="1" applyBorder="1" applyAlignment="1">
      <alignment horizontal="center"/>
    </xf>
    <xf numFmtId="176" fontId="4" fillId="0" borderId="31" xfId="0" applyNumberFormat="1" applyFont="1" applyBorder="1" applyAlignment="1"/>
    <xf numFmtId="176" fontId="1" fillId="0" borderId="32" xfId="0" applyNumberFormat="1" applyFont="1" applyBorder="1" applyAlignment="1"/>
    <xf numFmtId="0" fontId="1" fillId="0" borderId="33" xfId="0" applyNumberFormat="1" applyFont="1" applyBorder="1" applyAlignment="1">
      <alignment horizontal="center"/>
    </xf>
    <xf numFmtId="176" fontId="4" fillId="0" borderId="34" xfId="0" applyNumberFormat="1" applyFont="1" applyBorder="1" applyAlignment="1"/>
    <xf numFmtId="178" fontId="1" fillId="0" borderId="30" xfId="0" applyNumberFormat="1" applyFont="1" applyBorder="1" applyAlignment="1">
      <alignment horizontal="center"/>
    </xf>
    <xf numFmtId="0" fontId="1" fillId="0" borderId="30" xfId="0" applyNumberFormat="1" applyFont="1" applyBorder="1" applyAlignment="1">
      <alignment horizontal="left"/>
    </xf>
    <xf numFmtId="0" fontId="3" fillId="0" borderId="41" xfId="0" applyNumberFormat="1" applyFont="1" applyBorder="1" applyAlignment="1"/>
    <xf numFmtId="0" fontId="3" fillId="0" borderId="40" xfId="0" applyNumberFormat="1" applyFont="1" applyBorder="1" applyAlignment="1"/>
    <xf numFmtId="176" fontId="4" fillId="0" borderId="41" xfId="0" applyNumberFormat="1" applyFont="1" applyBorder="1" applyAlignment="1"/>
    <xf numFmtId="176" fontId="1" fillId="0" borderId="35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76" fontId="4" fillId="0" borderId="30" xfId="0" applyNumberFormat="1" applyFont="1" applyBorder="1" applyAlignment="1"/>
    <xf numFmtId="0" fontId="3" fillId="0" borderId="5" xfId="0" applyNumberFormat="1" applyFont="1" applyBorder="1" applyAlignment="1"/>
    <xf numFmtId="0" fontId="3" fillId="0" borderId="42" xfId="0" applyNumberFormat="1" applyFont="1" applyBorder="1" applyAlignment="1"/>
    <xf numFmtId="0" fontId="3" fillId="0" borderId="43" xfId="0" applyNumberFormat="1" applyFont="1" applyBorder="1" applyAlignment="1"/>
    <xf numFmtId="0" fontId="3" fillId="0" borderId="42" xfId="0" applyNumberFormat="1" applyFont="1" applyBorder="1" applyAlignment="1">
      <alignment horizontal="center"/>
    </xf>
    <xf numFmtId="0" fontId="3" fillId="0" borderId="43" xfId="0" applyNumberFormat="1" applyFont="1" applyBorder="1" applyAlignment="1">
      <alignment horizontal="center"/>
    </xf>
    <xf numFmtId="0" fontId="0" fillId="2" borderId="0" xfId="0" applyFill="1"/>
    <xf numFmtId="176" fontId="12" fillId="2" borderId="0" xfId="0" applyNumberFormat="1" applyFont="1" applyFill="1"/>
    <xf numFmtId="176" fontId="7" fillId="2" borderId="0" xfId="0" applyNumberFormat="1" applyFont="1" applyFill="1"/>
    <xf numFmtId="0" fontId="0" fillId="2" borderId="44" xfId="0" applyFill="1" applyBorder="1"/>
    <xf numFmtId="0" fontId="13" fillId="2" borderId="44" xfId="0" applyFont="1" applyFill="1" applyBorder="1"/>
    <xf numFmtId="176" fontId="7" fillId="2" borderId="44" xfId="0" applyNumberFormat="1" applyFont="1" applyFill="1" applyBorder="1"/>
    <xf numFmtId="0" fontId="0" fillId="2" borderId="0" xfId="0" applyFill="1" applyBorder="1"/>
    <xf numFmtId="0" fontId="1" fillId="2" borderId="0" xfId="0" applyNumberFormat="1" applyFont="1" applyFill="1" applyBorder="1" applyAlignment="1">
      <alignment horizontal="center"/>
    </xf>
    <xf numFmtId="176" fontId="7" fillId="2" borderId="0" xfId="0" applyNumberFormat="1" applyFont="1" applyFill="1" applyAlignment="1">
      <alignment horizontal="center"/>
    </xf>
    <xf numFmtId="0" fontId="0" fillId="2" borderId="10" xfId="0" applyFill="1" applyBorder="1"/>
    <xf numFmtId="176" fontId="7" fillId="2" borderId="10" xfId="0" applyNumberFormat="1" applyFont="1" applyFill="1" applyBorder="1"/>
    <xf numFmtId="176" fontId="7" fillId="2" borderId="10" xfId="0" applyNumberFormat="1" applyFont="1" applyFill="1" applyBorder="1" applyAlignment="1">
      <alignment horizontal="center"/>
    </xf>
    <xf numFmtId="176" fontId="7" fillId="2" borderId="0" xfId="0" applyNumberFormat="1" applyFont="1" applyFill="1" applyBorder="1"/>
    <xf numFmtId="176" fontId="7" fillId="2" borderId="0" xfId="0" applyNumberFormat="1" applyFont="1" applyFill="1" applyBorder="1" applyAlignment="1">
      <alignment horizontal="center"/>
    </xf>
    <xf numFmtId="0" fontId="10" fillId="0" borderId="41" xfId="0" applyNumberFormat="1" applyFont="1" applyBorder="1" applyAlignment="1">
      <alignment horizontal="center"/>
    </xf>
    <xf numFmtId="0" fontId="10" fillId="0" borderId="41" xfId="0" applyNumberFormat="1" applyFont="1" applyBorder="1" applyAlignment="1"/>
    <xf numFmtId="0" fontId="4" fillId="0" borderId="40" xfId="0" applyNumberFormat="1" applyFont="1" applyBorder="1" applyAlignment="1">
      <alignment horizontal="center"/>
    </xf>
    <xf numFmtId="0" fontId="0" fillId="0" borderId="0" xfId="0" applyBorder="1"/>
    <xf numFmtId="0" fontId="1" fillId="3" borderId="0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left"/>
    </xf>
    <xf numFmtId="0" fontId="8" fillId="0" borderId="34" xfId="0" applyNumberFormat="1" applyFont="1" applyBorder="1" applyAlignment="1"/>
    <xf numFmtId="0" fontId="1" fillId="0" borderId="9" xfId="0" applyNumberFormat="1" applyFont="1" applyBorder="1" applyAlignment="1"/>
    <xf numFmtId="0" fontId="7" fillId="0" borderId="9" xfId="0" applyNumberFormat="1" applyFont="1" applyBorder="1" applyAlignment="1"/>
    <xf numFmtId="0" fontId="3" fillId="0" borderId="0" xfId="0" applyNumberFormat="1" applyFont="1" applyBorder="1" applyAlignment="1" applyProtection="1">
      <protection locked="0"/>
    </xf>
    <xf numFmtId="176" fontId="4" fillId="0" borderId="30" xfId="0" applyNumberFormat="1" applyFont="1" applyBorder="1" applyAlignment="1">
      <alignment horizontal="center"/>
    </xf>
    <xf numFmtId="176" fontId="4" fillId="0" borderId="35" xfId="0" applyNumberFormat="1" applyFont="1" applyBorder="1" applyAlignment="1">
      <alignment horizontal="center"/>
    </xf>
    <xf numFmtId="176" fontId="4" fillId="0" borderId="33" xfId="0" applyNumberFormat="1" applyFont="1" applyBorder="1" applyAlignment="1">
      <alignment horizontal="center"/>
    </xf>
    <xf numFmtId="176" fontId="4" fillId="0" borderId="41" xfId="0" applyNumberFormat="1" applyFont="1" applyBorder="1" applyAlignment="1">
      <alignment horizontal="center"/>
    </xf>
    <xf numFmtId="180" fontId="4" fillId="0" borderId="41" xfId="0" applyNumberFormat="1" applyFont="1" applyBorder="1" applyAlignment="1">
      <alignment horizontal="center"/>
    </xf>
    <xf numFmtId="180" fontId="4" fillId="0" borderId="30" xfId="0" applyNumberFormat="1" applyFont="1" applyBorder="1" applyAlignment="1"/>
    <xf numFmtId="0" fontId="0" fillId="4" borderId="0" xfId="0" applyNumberFormat="1" applyFill="1"/>
    <xf numFmtId="0" fontId="11" fillId="4" borderId="0" xfId="0" applyNumberFormat="1" applyFont="1" applyFill="1"/>
    <xf numFmtId="0" fontId="1" fillId="4" borderId="0" xfId="0" applyNumberFormat="1" applyFont="1" applyFill="1" applyAlignment="1"/>
    <xf numFmtId="0" fontId="0" fillId="4" borderId="0" xfId="0" applyNumberFormat="1" applyFill="1" applyBorder="1"/>
    <xf numFmtId="0" fontId="11" fillId="4" borderId="0" xfId="0" applyNumberFormat="1" applyFont="1" applyFill="1" applyBorder="1"/>
    <xf numFmtId="0" fontId="1" fillId="4" borderId="0" xfId="0" applyNumberFormat="1" applyFont="1" applyFill="1" applyBorder="1" applyAlignment="1"/>
    <xf numFmtId="0" fontId="1" fillId="0" borderId="0" xfId="0" applyNumberFormat="1" applyFont="1" applyAlignment="1">
      <alignment horizontal="right"/>
    </xf>
    <xf numFmtId="176" fontId="1" fillId="0" borderId="0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0" fillId="5" borderId="0" xfId="0" applyNumberFormat="1" applyFill="1"/>
    <xf numFmtId="0" fontId="11" fillId="5" borderId="0" xfId="0" applyNumberFormat="1" applyFont="1" applyFill="1"/>
    <xf numFmtId="0" fontId="1" fillId="5" borderId="0" xfId="0" applyNumberFormat="1" applyFont="1" applyFill="1" applyAlignment="1"/>
    <xf numFmtId="0" fontId="0" fillId="5" borderId="0" xfId="0" applyNumberFormat="1" applyFill="1" applyBorder="1"/>
    <xf numFmtId="0" fontId="11" fillId="5" borderId="0" xfId="0" applyNumberFormat="1" applyFont="1" applyFill="1" applyBorder="1"/>
    <xf numFmtId="0" fontId="1" fillId="5" borderId="0" xfId="0" applyNumberFormat="1" applyFont="1" applyFill="1" applyBorder="1" applyAlignment="1"/>
    <xf numFmtId="0" fontId="0" fillId="6" borderId="0" xfId="0" applyNumberFormat="1" applyFill="1"/>
    <xf numFmtId="0" fontId="11" fillId="6" borderId="0" xfId="0" applyNumberFormat="1" applyFont="1" applyFill="1"/>
    <xf numFmtId="0" fontId="1" fillId="6" borderId="0" xfId="0" applyNumberFormat="1" applyFont="1" applyFill="1" applyAlignment="1"/>
    <xf numFmtId="0" fontId="0" fillId="6" borderId="0" xfId="0" applyNumberFormat="1" applyFill="1" applyBorder="1"/>
    <xf numFmtId="0" fontId="11" fillId="6" borderId="0" xfId="0" applyNumberFormat="1" applyFont="1" applyFill="1" applyBorder="1"/>
    <xf numFmtId="0" fontId="1" fillId="6" borderId="0" xfId="0" applyNumberFormat="1" applyFont="1" applyFill="1" applyBorder="1" applyAlignment="1"/>
    <xf numFmtId="0" fontId="7" fillId="2" borderId="0" xfId="0" applyFont="1" applyFill="1" applyBorder="1"/>
    <xf numFmtId="180" fontId="4" fillId="0" borderId="35" xfId="0" applyNumberFormat="1" applyFont="1" applyBorder="1" applyAlignment="1">
      <alignment horizontal="center"/>
    </xf>
    <xf numFmtId="180" fontId="4" fillId="0" borderId="33" xfId="0" applyNumberFormat="1" applyFont="1" applyBorder="1" applyAlignment="1">
      <alignment horizontal="center"/>
    </xf>
    <xf numFmtId="180" fontId="4" fillId="0" borderId="30" xfId="0" applyNumberFormat="1" applyFont="1" applyBorder="1" applyAlignment="1">
      <alignment horizontal="center"/>
    </xf>
    <xf numFmtId="0" fontId="2" fillId="0" borderId="0" xfId="0" applyNumberFormat="1" applyFont="1" applyAlignment="1"/>
    <xf numFmtId="0" fontId="15" fillId="0" borderId="0" xfId="0" applyNumberFormat="1" applyFont="1" applyBorder="1" applyAlignment="1"/>
    <xf numFmtId="0" fontId="15" fillId="0" borderId="44" xfId="0" applyNumberFormat="1" applyFont="1" applyBorder="1" applyAlignment="1"/>
    <xf numFmtId="0" fontId="0" fillId="0" borderId="52" xfId="0" applyNumberFormat="1" applyBorder="1"/>
    <xf numFmtId="0" fontId="1" fillId="0" borderId="53" xfId="0" applyNumberFormat="1" applyFont="1" applyBorder="1" applyAlignment="1">
      <alignment horizontal="center"/>
    </xf>
    <xf numFmtId="0" fontId="1" fillId="0" borderId="57" xfId="0" applyNumberFormat="1" applyFont="1" applyBorder="1" applyAlignment="1"/>
    <xf numFmtId="0" fontId="1" fillId="0" borderId="57" xfId="0" applyNumberFormat="1" applyFont="1" applyBorder="1" applyAlignment="1">
      <alignment horizontal="center"/>
    </xf>
    <xf numFmtId="0" fontId="1" fillId="0" borderId="53" xfId="0" applyNumberFormat="1" applyFont="1" applyBorder="1" applyAlignment="1"/>
    <xf numFmtId="0" fontId="0" fillId="0" borderId="58" xfId="0" applyNumberFormat="1" applyBorder="1"/>
    <xf numFmtId="0" fontId="1" fillId="0" borderId="58" xfId="0" applyNumberFormat="1" applyFont="1" applyBorder="1" applyAlignment="1">
      <alignment horizontal="center"/>
    </xf>
    <xf numFmtId="0" fontId="1" fillId="0" borderId="64" xfId="0" applyNumberFormat="1" applyFont="1" applyBorder="1" applyAlignment="1">
      <alignment horizontal="center"/>
    </xf>
    <xf numFmtId="0" fontId="1" fillId="0" borderId="65" xfId="0" applyNumberFormat="1" applyFont="1" applyBorder="1" applyAlignment="1">
      <alignment horizontal="center"/>
    </xf>
    <xf numFmtId="0" fontId="1" fillId="0" borderId="66" xfId="0" applyNumberFormat="1" applyFont="1" applyBorder="1" applyAlignment="1">
      <alignment horizontal="left"/>
    </xf>
    <xf numFmtId="0" fontId="1" fillId="0" borderId="66" xfId="0" applyNumberFormat="1" applyFont="1" applyBorder="1" applyAlignment="1">
      <alignment horizontal="center"/>
    </xf>
    <xf numFmtId="0" fontId="1" fillId="0" borderId="58" xfId="0" applyNumberFormat="1" applyFont="1" applyBorder="1" applyAlignment="1"/>
    <xf numFmtId="0" fontId="1" fillId="0" borderId="67" xfId="0" applyNumberFormat="1" applyFont="1" applyBorder="1" applyAlignment="1"/>
    <xf numFmtId="0" fontId="1" fillId="0" borderId="68" xfId="0" applyNumberFormat="1" applyFont="1" applyBorder="1" applyAlignment="1">
      <alignment horizontal="right"/>
    </xf>
    <xf numFmtId="0" fontId="1" fillId="0" borderId="68" xfId="0" applyNumberFormat="1" applyFont="1" applyBorder="1" applyAlignment="1">
      <alignment horizontal="center"/>
    </xf>
    <xf numFmtId="0" fontId="1" fillId="0" borderId="68" xfId="0" applyNumberFormat="1" applyFont="1" applyBorder="1" applyAlignment="1"/>
    <xf numFmtId="0" fontId="4" fillId="0" borderId="53" xfId="0" applyNumberFormat="1" applyFont="1" applyBorder="1" applyAlignment="1">
      <alignment horizontal="center"/>
    </xf>
    <xf numFmtId="0" fontId="1" fillId="0" borderId="69" xfId="0" applyNumberFormat="1" applyFont="1" applyBorder="1" applyAlignment="1">
      <alignment horizontal="center"/>
    </xf>
    <xf numFmtId="0" fontId="1" fillId="0" borderId="70" xfId="0" applyNumberFormat="1" applyFont="1" applyBorder="1" applyAlignment="1"/>
    <xf numFmtId="0" fontId="1" fillId="0" borderId="69" xfId="0" applyNumberFormat="1" applyFont="1" applyBorder="1" applyAlignment="1"/>
    <xf numFmtId="0" fontId="1" fillId="0" borderId="64" xfId="0" applyNumberFormat="1" applyFont="1" applyBorder="1" applyAlignment="1"/>
    <xf numFmtId="0" fontId="1" fillId="0" borderId="65" xfId="0" applyNumberFormat="1" applyFont="1" applyBorder="1" applyAlignment="1"/>
    <xf numFmtId="0" fontId="1" fillId="0" borderId="66" xfId="0" applyNumberFormat="1" applyFont="1" applyBorder="1" applyAlignment="1"/>
    <xf numFmtId="0" fontId="1" fillId="0" borderId="71" xfId="0" applyNumberFormat="1" applyFont="1" applyBorder="1" applyAlignment="1"/>
    <xf numFmtId="0" fontId="0" fillId="0" borderId="57" xfId="0" applyNumberFormat="1" applyBorder="1"/>
    <xf numFmtId="0" fontId="14" fillId="0" borderId="0" xfId="0" applyNumberFormat="1" applyFont="1" applyBorder="1" applyAlignment="1">
      <alignment horizontal="center" vertical="center"/>
    </xf>
    <xf numFmtId="0" fontId="14" fillId="0" borderId="44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/>
    </xf>
    <xf numFmtId="179" fontId="3" fillId="0" borderId="46" xfId="0" applyNumberFormat="1" applyFont="1" applyBorder="1" applyAlignment="1">
      <alignment horizontal="center"/>
    </xf>
    <xf numFmtId="179" fontId="3" fillId="0" borderId="47" xfId="0" applyNumberFormat="1" applyFont="1" applyBorder="1" applyAlignment="1">
      <alignment horizontal="center"/>
    </xf>
    <xf numFmtId="179" fontId="3" fillId="0" borderId="11" xfId="0" applyNumberFormat="1" applyFont="1" applyBorder="1" applyAlignment="1">
      <alignment horizontal="center"/>
    </xf>
    <xf numFmtId="179" fontId="3" fillId="0" borderId="12" xfId="0" applyNumberFormat="1" applyFont="1" applyBorder="1" applyAlignment="1">
      <alignment horizontal="center"/>
    </xf>
    <xf numFmtId="179" fontId="3" fillId="0" borderId="48" xfId="0" applyNumberFormat="1" applyFont="1" applyBorder="1" applyAlignment="1">
      <alignment horizontal="center"/>
    </xf>
    <xf numFmtId="179" fontId="3" fillId="0" borderId="49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45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8" fillId="0" borderId="31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/>
    </xf>
    <xf numFmtId="0" fontId="1" fillId="0" borderId="41" xfId="0" applyNumberFormat="1" applyFont="1" applyBorder="1" applyAlignment="1">
      <alignment horizontal="center"/>
    </xf>
    <xf numFmtId="0" fontId="1" fillId="0" borderId="40" xfId="0" applyNumberFormat="1" applyFont="1" applyBorder="1" applyAlignment="1">
      <alignment horizontal="center"/>
    </xf>
    <xf numFmtId="0" fontId="7" fillId="0" borderId="41" xfId="0" applyNumberFormat="1" applyFont="1" applyBorder="1" applyAlignment="1">
      <alignment horizontal="center"/>
    </xf>
    <xf numFmtId="0" fontId="7" fillId="0" borderId="40" xfId="0" applyNumberFormat="1" applyFont="1" applyBorder="1" applyAlignment="1">
      <alignment horizontal="center"/>
    </xf>
    <xf numFmtId="179" fontId="3" fillId="0" borderId="50" xfId="0" applyNumberFormat="1" applyFont="1" applyBorder="1" applyAlignment="1">
      <alignment horizontal="center"/>
    </xf>
    <xf numFmtId="179" fontId="3" fillId="0" borderId="51" xfId="0" applyNumberFormat="1" applyFont="1" applyBorder="1" applyAlignment="1">
      <alignment horizontal="center"/>
    </xf>
    <xf numFmtId="0" fontId="8" fillId="0" borderId="41" xfId="0" applyNumberFormat="1" applyFont="1" applyBorder="1" applyAlignment="1">
      <alignment horizontal="center"/>
    </xf>
    <xf numFmtId="0" fontId="8" fillId="0" borderId="40" xfId="0" applyNumberFormat="1" applyFont="1" applyBorder="1" applyAlignment="1">
      <alignment horizontal="center"/>
    </xf>
    <xf numFmtId="0" fontId="15" fillId="0" borderId="44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56" xfId="0" applyNumberFormat="1" applyFont="1" applyBorder="1" applyAlignment="1">
      <alignment horizontal="center"/>
    </xf>
    <xf numFmtId="0" fontId="1" fillId="0" borderId="59" xfId="0" applyNumberFormat="1" applyFont="1" applyBorder="1" applyAlignment="1">
      <alignment horizontal="center"/>
    </xf>
    <xf numFmtId="0" fontId="1" fillId="0" borderId="60" xfId="0" applyNumberFormat="1" applyFont="1" applyBorder="1" applyAlignment="1">
      <alignment horizontal="center"/>
    </xf>
    <xf numFmtId="0" fontId="1" fillId="0" borderId="61" xfId="0" applyNumberFormat="1" applyFont="1" applyBorder="1" applyAlignment="1">
      <alignment horizontal="center"/>
    </xf>
    <xf numFmtId="0" fontId="1" fillId="0" borderId="62" xfId="0" applyNumberFormat="1" applyFont="1" applyBorder="1" applyAlignment="1">
      <alignment horizontal="center"/>
    </xf>
    <xf numFmtId="0" fontId="1" fillId="0" borderId="63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6"/>
  <sheetViews>
    <sheetView showGridLines="0" tabSelected="1" zoomScale="70" zoomScaleNormal="70" workbookViewId="0">
      <selection activeCell="I2" sqref="I2"/>
    </sheetView>
  </sheetViews>
  <sheetFormatPr defaultRowHeight="15" x14ac:dyDescent="0.2"/>
  <cols>
    <col min="1" max="1" width="1.6640625" customWidth="1"/>
    <col min="2" max="3" width="2.77734375" customWidth="1"/>
    <col min="4" max="4" width="4.77734375" hidden="1" customWidth="1"/>
    <col min="5" max="5" width="7.77734375" customWidth="1"/>
    <col min="6" max="6" width="12.77734375" customWidth="1"/>
    <col min="7" max="7" width="6.77734375" customWidth="1"/>
    <col min="8" max="8" width="7.77734375" customWidth="1"/>
    <col min="9" max="9" width="12.77734375" customWidth="1"/>
    <col min="10" max="10" width="6.77734375" customWidth="1"/>
    <col min="11" max="11" width="5.77734375" customWidth="1"/>
    <col min="12" max="12" width="10.77734375" customWidth="1"/>
    <col min="13" max="14" width="6.77734375" customWidth="1"/>
    <col min="15" max="15" width="8.77734375" customWidth="1"/>
    <col min="16" max="18" width="5.77734375" customWidth="1"/>
    <col min="19" max="19" width="65.109375" customWidth="1"/>
    <col min="20" max="20" width="3.6640625" customWidth="1"/>
    <col min="21" max="21" width="1.6640625" customWidth="1"/>
    <col min="22" max="22" width="4.77734375" customWidth="1"/>
    <col min="23" max="23" width="1.77734375" customWidth="1"/>
    <col min="24" max="25" width="3.77734375" customWidth="1"/>
    <col min="26" max="26" width="4.77734375" customWidth="1"/>
    <col min="27" max="27" width="5" customWidth="1"/>
    <col min="28" max="29" width="6.77734375" customWidth="1"/>
    <col min="30" max="31" width="5" customWidth="1"/>
    <col min="32" max="32" width="1.77734375" customWidth="1"/>
  </cols>
  <sheetData>
    <row r="1" spans="1:32" ht="15" customHeight="1" x14ac:dyDescent="0.2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63"/>
      <c r="M1" s="146"/>
      <c r="N1" s="146"/>
      <c r="O1" s="146"/>
      <c r="P1" s="146"/>
      <c r="Q1" s="146"/>
      <c r="R1" s="146"/>
      <c r="S1" s="146"/>
      <c r="T1" s="146"/>
      <c r="U1" s="146"/>
      <c r="V1" s="2"/>
    </row>
    <row r="2" spans="1:32" ht="25.15" customHeight="1" x14ac:dyDescent="0.25">
      <c r="A2" s="146"/>
      <c r="B2" s="1"/>
      <c r="C2" s="1"/>
      <c r="D2" s="203" t="s">
        <v>55</v>
      </c>
      <c r="E2" s="203"/>
      <c r="F2" s="50">
        <v>10</v>
      </c>
      <c r="G2" s="19" t="s">
        <v>16</v>
      </c>
      <c r="H2" s="16"/>
      <c r="I2" s="139"/>
      <c r="J2" s="1"/>
      <c r="K2" s="1"/>
      <c r="L2" s="201" t="s">
        <v>52</v>
      </c>
      <c r="M2" s="201"/>
      <c r="N2" s="201"/>
      <c r="O2" s="201"/>
      <c r="P2" s="201"/>
      <c r="Q2" s="201"/>
      <c r="R2" s="5"/>
      <c r="S2" s="1"/>
      <c r="T2" s="1"/>
      <c r="U2" s="148"/>
      <c r="V2" s="1"/>
      <c r="W2" s="116"/>
      <c r="X2" s="117" t="s">
        <v>57</v>
      </c>
      <c r="Y2" s="117"/>
      <c r="Z2" s="117"/>
      <c r="AA2" s="117"/>
      <c r="AB2" s="117"/>
      <c r="AC2" s="117"/>
      <c r="AD2" s="116"/>
      <c r="AE2" s="116"/>
      <c r="AF2" s="116"/>
    </row>
    <row r="3" spans="1:32" ht="15" customHeight="1" thickBot="1" x14ac:dyDescent="0.25">
      <c r="A3" s="146"/>
      <c r="B3" s="1"/>
      <c r="C3" s="1"/>
      <c r="D3" s="1"/>
      <c r="E3" s="3"/>
      <c r="F3" s="3"/>
      <c r="G3" s="3"/>
      <c r="H3" s="3"/>
      <c r="I3" s="3"/>
      <c r="J3" s="1"/>
      <c r="K3" s="1"/>
      <c r="L3" s="202"/>
      <c r="M3" s="202"/>
      <c r="N3" s="202"/>
      <c r="O3" s="202"/>
      <c r="P3" s="202"/>
      <c r="Q3" s="202"/>
      <c r="R3" s="1"/>
      <c r="S3" s="152" t="s">
        <v>72</v>
      </c>
      <c r="T3" s="1"/>
      <c r="U3" s="148"/>
      <c r="V3" s="1"/>
      <c r="W3" s="119"/>
      <c r="X3" s="120"/>
      <c r="Y3" s="121"/>
      <c r="Z3" s="121"/>
      <c r="AA3" s="121"/>
      <c r="AB3" s="121"/>
      <c r="AC3" s="121"/>
      <c r="AD3" s="119"/>
      <c r="AE3" s="119"/>
      <c r="AF3" s="119"/>
    </row>
    <row r="4" spans="1:32" ht="15" customHeight="1" thickTop="1" thickBot="1" x14ac:dyDescent="0.25">
      <c r="A4" s="14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48"/>
      <c r="V4" s="1"/>
      <c r="W4" s="122"/>
      <c r="X4" s="122"/>
      <c r="Y4" s="122"/>
      <c r="Z4" s="122"/>
      <c r="AA4" s="122"/>
      <c r="AB4" s="122"/>
      <c r="AC4" s="122"/>
      <c r="AD4" s="122"/>
      <c r="AE4" s="122"/>
      <c r="AF4" s="122"/>
    </row>
    <row r="5" spans="1:32" ht="15" customHeight="1" x14ac:dyDescent="0.2">
      <c r="A5" s="146"/>
      <c r="B5" s="23"/>
      <c r="C5" s="34"/>
      <c r="D5" s="24"/>
      <c r="E5" s="210" t="s">
        <v>3</v>
      </c>
      <c r="F5" s="211"/>
      <c r="G5" s="212"/>
      <c r="H5" s="211" t="s">
        <v>20</v>
      </c>
      <c r="I5" s="211"/>
      <c r="J5" s="211"/>
      <c r="K5" s="210" t="s">
        <v>31</v>
      </c>
      <c r="L5" s="211"/>
      <c r="M5" s="212"/>
      <c r="N5" s="211" t="s">
        <v>30</v>
      </c>
      <c r="O5" s="211"/>
      <c r="P5" s="210" t="s">
        <v>6</v>
      </c>
      <c r="Q5" s="211"/>
      <c r="R5" s="212"/>
      <c r="S5" s="21" t="s">
        <v>12</v>
      </c>
      <c r="T5" s="22"/>
      <c r="U5" s="149"/>
      <c r="V5" s="3"/>
      <c r="W5" s="116"/>
      <c r="X5" s="118" t="s">
        <v>32</v>
      </c>
      <c r="Y5" s="118" t="s">
        <v>29</v>
      </c>
      <c r="Z5" s="123" t="s">
        <v>44</v>
      </c>
      <c r="AA5" s="124" t="s">
        <v>33</v>
      </c>
      <c r="AB5" s="124" t="s">
        <v>34</v>
      </c>
      <c r="AC5" s="124" t="s">
        <v>17</v>
      </c>
      <c r="AD5" s="124" t="s">
        <v>35</v>
      </c>
      <c r="AE5" s="124" t="s">
        <v>36</v>
      </c>
      <c r="AF5" s="118"/>
    </row>
    <row r="6" spans="1:32" ht="15" customHeight="1" x14ac:dyDescent="0.2">
      <c r="A6" s="146"/>
      <c r="B6" s="213" t="s">
        <v>51</v>
      </c>
      <c r="C6" s="214"/>
      <c r="D6" s="134" t="s">
        <v>44</v>
      </c>
      <c r="E6" s="8" t="s">
        <v>2</v>
      </c>
      <c r="F6" s="87" t="s">
        <v>4</v>
      </c>
      <c r="G6" s="25" t="s">
        <v>19</v>
      </c>
      <c r="H6" s="6" t="s">
        <v>2</v>
      </c>
      <c r="I6" s="87" t="s">
        <v>4</v>
      </c>
      <c r="J6" s="6" t="s">
        <v>17</v>
      </c>
      <c r="K6" s="8" t="s">
        <v>2</v>
      </c>
      <c r="L6" s="13" t="s">
        <v>4</v>
      </c>
      <c r="M6" s="15" t="s">
        <v>53</v>
      </c>
      <c r="N6" s="6" t="s">
        <v>2</v>
      </c>
      <c r="O6" s="9" t="s">
        <v>46</v>
      </c>
      <c r="P6" s="8" t="s">
        <v>7</v>
      </c>
      <c r="Q6" s="87" t="s">
        <v>9</v>
      </c>
      <c r="R6" s="25" t="s">
        <v>9</v>
      </c>
      <c r="S6" s="8"/>
      <c r="T6" s="9" t="s">
        <v>14</v>
      </c>
      <c r="U6" s="149"/>
      <c r="V6" s="3"/>
      <c r="W6" s="116"/>
      <c r="X6" s="118"/>
      <c r="Y6" s="118"/>
      <c r="Z6" s="123" t="s">
        <v>29</v>
      </c>
      <c r="AA6" s="124" t="s">
        <v>37</v>
      </c>
      <c r="AB6" s="124" t="s">
        <v>37</v>
      </c>
      <c r="AC6" s="124" t="s">
        <v>38</v>
      </c>
      <c r="AD6" s="124" t="s">
        <v>39</v>
      </c>
      <c r="AE6" s="124" t="s">
        <v>40</v>
      </c>
      <c r="AF6" s="118"/>
    </row>
    <row r="7" spans="1:32" ht="15" customHeight="1" x14ac:dyDescent="0.2">
      <c r="A7" s="146"/>
      <c r="B7" s="213" t="s">
        <v>50</v>
      </c>
      <c r="C7" s="214"/>
      <c r="D7" s="134" t="s">
        <v>29</v>
      </c>
      <c r="E7" s="8"/>
      <c r="F7" s="114"/>
      <c r="G7" s="25" t="s">
        <v>37</v>
      </c>
      <c r="H7" s="6"/>
      <c r="I7" s="114"/>
      <c r="J7" s="6" t="s">
        <v>21</v>
      </c>
      <c r="K7" s="8"/>
      <c r="L7" s="14"/>
      <c r="M7" s="15"/>
      <c r="N7" s="4"/>
      <c r="O7" s="15" t="s">
        <v>5</v>
      </c>
      <c r="P7" s="8" t="s">
        <v>8</v>
      </c>
      <c r="Q7" s="114" t="s">
        <v>10</v>
      </c>
      <c r="R7" s="25" t="s">
        <v>11</v>
      </c>
      <c r="S7" s="8" t="s">
        <v>13</v>
      </c>
      <c r="T7" s="15" t="s">
        <v>15</v>
      </c>
      <c r="U7" s="149"/>
      <c r="V7" s="3"/>
      <c r="W7" s="116"/>
      <c r="X7" s="118"/>
      <c r="Y7" s="118"/>
      <c r="Z7" s="118"/>
      <c r="AA7" s="124" t="s">
        <v>41</v>
      </c>
      <c r="AB7" s="124" t="s">
        <v>41</v>
      </c>
      <c r="AC7" s="124" t="s">
        <v>42</v>
      </c>
      <c r="AD7" s="124" t="s">
        <v>43</v>
      </c>
      <c r="AE7" s="124" t="s">
        <v>43</v>
      </c>
      <c r="AF7" s="118"/>
    </row>
    <row r="8" spans="1:32" ht="15" customHeight="1" thickBot="1" x14ac:dyDescent="0.25">
      <c r="A8" s="146"/>
      <c r="B8" s="31"/>
      <c r="C8" s="35"/>
      <c r="D8" s="18"/>
      <c r="E8" s="7" t="s">
        <v>22</v>
      </c>
      <c r="F8" s="115" t="s">
        <v>47</v>
      </c>
      <c r="G8" s="38" t="s">
        <v>23</v>
      </c>
      <c r="H8" s="12" t="s">
        <v>25</v>
      </c>
      <c r="I8" s="115" t="s">
        <v>24</v>
      </c>
      <c r="J8" s="12" t="s">
        <v>18</v>
      </c>
      <c r="K8" s="7" t="s">
        <v>49</v>
      </c>
      <c r="L8" s="154" t="s">
        <v>24</v>
      </c>
      <c r="M8" s="11" t="s">
        <v>54</v>
      </c>
      <c r="N8" s="12" t="s">
        <v>49</v>
      </c>
      <c r="O8" s="11" t="s">
        <v>48</v>
      </c>
      <c r="P8" s="7"/>
      <c r="Q8" s="115" t="s">
        <v>27</v>
      </c>
      <c r="R8" s="38" t="s">
        <v>26</v>
      </c>
      <c r="S8" s="60"/>
      <c r="T8" s="111"/>
      <c r="U8" s="149"/>
      <c r="V8" s="3"/>
      <c r="W8" s="125"/>
      <c r="X8" s="126"/>
      <c r="Y8" s="126"/>
      <c r="Z8" s="126"/>
      <c r="AA8" s="127"/>
      <c r="AB8" s="127"/>
      <c r="AC8" s="127"/>
      <c r="AD8" s="127"/>
      <c r="AE8" s="127"/>
      <c r="AF8" s="126"/>
    </row>
    <row r="9" spans="1:32" ht="19.899999999999999" customHeight="1" thickBot="1" x14ac:dyDescent="0.25">
      <c r="A9" s="146"/>
      <c r="B9" s="215" t="s">
        <v>28</v>
      </c>
      <c r="C9" s="216"/>
      <c r="D9" s="17"/>
      <c r="E9" s="136"/>
      <c r="F9" s="72"/>
      <c r="G9" s="73"/>
      <c r="H9" s="74"/>
      <c r="I9" s="72"/>
      <c r="J9" s="75"/>
      <c r="K9" s="76"/>
      <c r="L9" s="75"/>
      <c r="M9" s="73"/>
      <c r="N9" s="77"/>
      <c r="O9" s="78"/>
      <c r="P9" s="79"/>
      <c r="Q9" s="80"/>
      <c r="R9" s="81"/>
      <c r="S9" s="79"/>
      <c r="T9" s="81"/>
      <c r="U9" s="149"/>
      <c r="V9" s="3"/>
      <c r="W9" s="122"/>
      <c r="X9" s="128"/>
      <c r="Y9" s="128"/>
      <c r="Z9" s="128"/>
      <c r="AA9" s="129"/>
      <c r="AB9" s="129"/>
      <c r="AC9" s="129"/>
      <c r="AD9" s="129"/>
      <c r="AE9" s="129"/>
      <c r="AF9" s="128"/>
    </row>
    <row r="10" spans="1:32" ht="16.899999999999999" customHeight="1" x14ac:dyDescent="0.2">
      <c r="A10" s="146"/>
      <c r="B10" s="208">
        <f>DATE(2009,9,28)</f>
        <v>40084</v>
      </c>
      <c r="C10" s="209"/>
      <c r="D10" s="40"/>
      <c r="E10" s="64"/>
      <c r="F10" s="61"/>
      <c r="G10" s="62"/>
      <c r="H10" s="63"/>
      <c r="I10" s="61"/>
      <c r="J10" s="47"/>
      <c r="K10" s="64"/>
      <c r="L10" s="47"/>
      <c r="M10" s="62"/>
      <c r="N10" s="65"/>
      <c r="O10" s="66"/>
      <c r="P10" s="67"/>
      <c r="Q10" s="68"/>
      <c r="R10" s="69"/>
      <c r="S10" s="67"/>
      <c r="T10" s="69"/>
      <c r="U10" s="149"/>
      <c r="V10" s="3"/>
      <c r="W10" s="116"/>
      <c r="X10" s="118" t="s">
        <v>58</v>
      </c>
      <c r="Y10" s="118">
        <v>1</v>
      </c>
      <c r="Z10" s="118">
        <v>1</v>
      </c>
      <c r="AA10" s="118">
        <v>235.14877390617852</v>
      </c>
      <c r="AB10" s="118">
        <f>AA10*7</f>
        <v>1646.0414173432496</v>
      </c>
      <c r="AC10" s="118">
        <v>1252.1973226808473</v>
      </c>
      <c r="AD10" s="118">
        <v>75.537738621281264</v>
      </c>
      <c r="AE10" s="118">
        <v>174.15251941594431</v>
      </c>
      <c r="AF10" s="118"/>
    </row>
    <row r="11" spans="1:32" ht="16.899999999999999" customHeight="1" x14ac:dyDescent="0.2">
      <c r="A11" s="146"/>
      <c r="B11" s="204">
        <f t="shared" ref="B11:B16" si="0">B10+1</f>
        <v>40085</v>
      </c>
      <c r="C11" s="205"/>
      <c r="D11" s="48"/>
      <c r="E11" s="52"/>
      <c r="F11" s="41"/>
      <c r="G11" s="51"/>
      <c r="H11" s="45"/>
      <c r="I11" s="41"/>
      <c r="J11" s="44"/>
      <c r="K11" s="52"/>
      <c r="L11" s="44"/>
      <c r="M11" s="51"/>
      <c r="N11" s="55"/>
      <c r="O11" s="56"/>
      <c r="P11" s="57"/>
      <c r="Q11" s="42"/>
      <c r="R11" s="58"/>
      <c r="S11" s="57"/>
      <c r="T11" s="58"/>
      <c r="U11" s="149"/>
      <c r="V11" s="3"/>
      <c r="W11" s="116"/>
      <c r="X11" s="118"/>
      <c r="Y11" s="118">
        <v>2</v>
      </c>
      <c r="Z11" s="118">
        <v>2</v>
      </c>
      <c r="AA11" s="118">
        <v>234.93845198374794</v>
      </c>
      <c r="AB11" s="118">
        <f t="shared" ref="AB11:AB62" si="1">AA11*7</f>
        <v>1644.5691638862356</v>
      </c>
      <c r="AC11" s="118">
        <v>1380.179711698873</v>
      </c>
      <c r="AD11" s="118">
        <v>84.178935448670771</v>
      </c>
      <c r="AE11" s="118">
        <v>177.68397220212461</v>
      </c>
      <c r="AF11" s="118"/>
    </row>
    <row r="12" spans="1:32" ht="16.899999999999999" customHeight="1" x14ac:dyDescent="0.2">
      <c r="A12" s="146"/>
      <c r="B12" s="204">
        <f t="shared" si="0"/>
        <v>40086</v>
      </c>
      <c r="C12" s="205"/>
      <c r="D12" s="48"/>
      <c r="E12" s="52"/>
      <c r="F12" s="41"/>
      <c r="G12" s="51"/>
      <c r="H12" s="45"/>
      <c r="I12" s="41"/>
      <c r="J12" s="44"/>
      <c r="K12" s="52"/>
      <c r="L12" s="44"/>
      <c r="M12" s="51"/>
      <c r="N12" s="55"/>
      <c r="O12" s="56"/>
      <c r="P12" s="57"/>
      <c r="Q12" s="42"/>
      <c r="R12" s="58"/>
      <c r="S12" s="57"/>
      <c r="T12" s="58"/>
      <c r="U12" s="149"/>
      <c r="V12" s="3"/>
      <c r="W12" s="116"/>
      <c r="X12" s="118"/>
      <c r="Y12" s="118">
        <v>3</v>
      </c>
      <c r="Z12" s="118">
        <v>3</v>
      </c>
      <c r="AA12" s="118">
        <v>234.71065550072029</v>
      </c>
      <c r="AB12" s="118">
        <f t="shared" si="1"/>
        <v>1642.974588505042</v>
      </c>
      <c r="AC12" s="118">
        <v>1437.7250921398327</v>
      </c>
      <c r="AD12" s="118">
        <v>88.576225755014832</v>
      </c>
      <c r="AE12" s="118">
        <v>179.00623583352757</v>
      </c>
      <c r="AF12" s="118"/>
    </row>
    <row r="13" spans="1:32" ht="16.899999999999999" customHeight="1" x14ac:dyDescent="0.2">
      <c r="A13" s="146"/>
      <c r="B13" s="204">
        <f t="shared" si="0"/>
        <v>40087</v>
      </c>
      <c r="C13" s="205"/>
      <c r="D13" s="48"/>
      <c r="E13" s="52"/>
      <c r="F13" s="41"/>
      <c r="G13" s="51"/>
      <c r="H13" s="45"/>
      <c r="I13" s="41"/>
      <c r="J13" s="44"/>
      <c r="K13" s="52"/>
      <c r="L13" s="44"/>
      <c r="M13" s="51"/>
      <c r="N13" s="55"/>
      <c r="O13" s="56"/>
      <c r="P13" s="57"/>
      <c r="Q13" s="42"/>
      <c r="R13" s="58"/>
      <c r="S13" s="57"/>
      <c r="T13" s="58"/>
      <c r="U13" s="149"/>
      <c r="V13" s="3"/>
      <c r="W13" s="116"/>
      <c r="X13" s="118"/>
      <c r="Y13" s="118">
        <v>4</v>
      </c>
      <c r="Z13" s="118">
        <v>4</v>
      </c>
      <c r="AA13" s="118">
        <v>234.48915171448391</v>
      </c>
      <c r="AB13" s="118">
        <f t="shared" si="1"/>
        <v>1641.4240620013875</v>
      </c>
      <c r="AC13" s="118">
        <v>1270.5424930249146</v>
      </c>
      <c r="AD13" s="118">
        <v>78.31432801071945</v>
      </c>
      <c r="AE13" s="118">
        <v>152.08856768279637</v>
      </c>
      <c r="AF13" s="118"/>
    </row>
    <row r="14" spans="1:32" ht="16.899999999999999" customHeight="1" x14ac:dyDescent="0.2">
      <c r="A14" s="146"/>
      <c r="B14" s="204">
        <f t="shared" si="0"/>
        <v>40088</v>
      </c>
      <c r="C14" s="205"/>
      <c r="D14" s="48"/>
      <c r="E14" s="52"/>
      <c r="F14" s="41"/>
      <c r="G14" s="51"/>
      <c r="H14" s="45"/>
      <c r="I14" s="41"/>
      <c r="J14" s="44"/>
      <c r="K14" s="52"/>
      <c r="L14" s="44"/>
      <c r="M14" s="51"/>
      <c r="N14" s="55"/>
      <c r="O14" s="56"/>
      <c r="P14" s="57"/>
      <c r="Q14" s="42"/>
      <c r="R14" s="58"/>
      <c r="S14" s="57"/>
      <c r="T14" s="58"/>
      <c r="U14" s="149"/>
      <c r="V14" s="3"/>
      <c r="W14" s="116"/>
      <c r="X14" s="118"/>
      <c r="Y14" s="118">
        <v>5</v>
      </c>
      <c r="Z14" s="118">
        <v>5</v>
      </c>
      <c r="AA14" s="118">
        <v>195.97103338045409</v>
      </c>
      <c r="AB14" s="118">
        <f t="shared" si="1"/>
        <v>1371.7972336631785</v>
      </c>
      <c r="AC14" s="118">
        <v>1065.0225033658442</v>
      </c>
      <c r="AD14" s="118">
        <v>65.245711866938635</v>
      </c>
      <c r="AE14" s="118">
        <v>124.07200605557858</v>
      </c>
      <c r="AF14" s="118"/>
    </row>
    <row r="15" spans="1:32" ht="16.899999999999999" customHeight="1" x14ac:dyDescent="0.2">
      <c r="A15" s="146"/>
      <c r="B15" s="204">
        <f t="shared" si="0"/>
        <v>40089</v>
      </c>
      <c r="C15" s="205"/>
      <c r="D15" s="48"/>
      <c r="E15" s="52"/>
      <c r="F15" s="41"/>
      <c r="G15" s="51"/>
      <c r="H15" s="45"/>
      <c r="I15" s="41"/>
      <c r="J15" s="44"/>
      <c r="K15" s="52"/>
      <c r="L15" s="44"/>
      <c r="M15" s="51"/>
      <c r="N15" s="55"/>
      <c r="O15" s="56"/>
      <c r="P15" s="57"/>
      <c r="Q15" s="42"/>
      <c r="R15" s="58"/>
      <c r="S15" s="57"/>
      <c r="T15" s="58"/>
      <c r="U15" s="149"/>
      <c r="V15" s="3"/>
      <c r="W15" s="116"/>
      <c r="X15" s="118" t="s">
        <v>59</v>
      </c>
      <c r="Y15" s="118">
        <v>1</v>
      </c>
      <c r="Z15" s="118">
        <v>6</v>
      </c>
      <c r="AA15" s="118">
        <v>195.78927072612507</v>
      </c>
      <c r="AB15" s="118">
        <f t="shared" si="1"/>
        <v>1370.5248950828754</v>
      </c>
      <c r="AC15" s="118">
        <v>1065.1740865298061</v>
      </c>
      <c r="AD15" s="118">
        <v>65.648243002341559</v>
      </c>
      <c r="AE15" s="118">
        <v>148.52871055637462</v>
      </c>
      <c r="AF15" s="118"/>
    </row>
    <row r="16" spans="1:32" ht="16.899999999999999" customHeight="1" thickBot="1" x14ac:dyDescent="0.25">
      <c r="A16" s="147"/>
      <c r="B16" s="204">
        <f t="shared" si="0"/>
        <v>40090</v>
      </c>
      <c r="C16" s="205"/>
      <c r="D16" s="82"/>
      <c r="E16" s="83">
        <f>LOOKUP(D17,$Z$10:$Z$62,$AA$10:$AA$62)</f>
        <v>235.14877390617852</v>
      </c>
      <c r="F16" s="84"/>
      <c r="G16" s="85"/>
      <c r="H16" s="86">
        <f>H17/7</f>
        <v>178.88533181154961</v>
      </c>
      <c r="I16" s="87"/>
      <c r="J16" s="13"/>
      <c r="K16" s="83">
        <f>K17/7</f>
        <v>10.791105517325894</v>
      </c>
      <c r="L16" s="13"/>
      <c r="M16" s="9"/>
      <c r="N16" s="86">
        <f>N17/7</f>
        <v>24.878931345134902</v>
      </c>
      <c r="O16" s="88"/>
      <c r="P16" s="89"/>
      <c r="Q16" s="90"/>
      <c r="R16" s="91"/>
      <c r="S16" s="89"/>
      <c r="T16" s="91"/>
      <c r="U16" s="149"/>
      <c r="V16" s="3"/>
      <c r="W16" s="116"/>
      <c r="X16" s="118"/>
      <c r="Y16" s="118">
        <v>2</v>
      </c>
      <c r="Z16" s="118">
        <v>7</v>
      </c>
      <c r="AA16" s="118">
        <v>195.63209261352799</v>
      </c>
      <c r="AB16" s="118">
        <f t="shared" si="1"/>
        <v>1369.424648294696</v>
      </c>
      <c r="AC16" s="118">
        <v>1082.7814916613972</v>
      </c>
      <c r="AD16" s="118">
        <v>66.060426785990359</v>
      </c>
      <c r="AE16" s="118">
        <v>148.95476011716167</v>
      </c>
      <c r="AF16" s="118"/>
    </row>
    <row r="17" spans="1:32" ht="19.899999999999999" customHeight="1" thickBot="1" x14ac:dyDescent="0.25">
      <c r="A17" s="147"/>
      <c r="B17" s="130">
        <v>1</v>
      </c>
      <c r="C17" s="96" t="s">
        <v>29</v>
      </c>
      <c r="D17" s="102">
        <f>D9+1</f>
        <v>1</v>
      </c>
      <c r="E17" s="98">
        <f>LOOKUP(D17,$Z$10:$Z$62,$AB$10:$AB$62)</f>
        <v>1646.0414173432496</v>
      </c>
      <c r="F17" s="99"/>
      <c r="G17" s="100"/>
      <c r="H17" s="101">
        <f>LOOKUP(D17,$Z$10:$Z$62,$AC$10:$AC$62)</f>
        <v>1252.1973226808473</v>
      </c>
      <c r="I17" s="72"/>
      <c r="J17" s="75"/>
      <c r="K17" s="98">
        <f>LOOKUP(D17,$Z$10:$Z$62,$AD$10:$AD$62)</f>
        <v>75.537738621281264</v>
      </c>
      <c r="L17" s="75"/>
      <c r="M17" s="73"/>
      <c r="N17" s="101">
        <f>LOOKUP(D17,$Z$10:$Z$62,$AE$10:$AE$62)</f>
        <v>174.15251941594431</v>
      </c>
      <c r="O17" s="78"/>
      <c r="P17" s="79"/>
      <c r="Q17" s="80"/>
      <c r="R17" s="81"/>
      <c r="S17" s="79"/>
      <c r="T17" s="81"/>
      <c r="U17" s="149"/>
      <c r="V17" s="3"/>
      <c r="W17" s="116"/>
      <c r="X17" s="118"/>
      <c r="Y17" s="118">
        <v>3</v>
      </c>
      <c r="Z17" s="118">
        <v>8</v>
      </c>
      <c r="AA17" s="118">
        <v>195.50247637794027</v>
      </c>
      <c r="AB17" s="118">
        <f t="shared" si="1"/>
        <v>1368.517334645582</v>
      </c>
      <c r="AC17" s="118">
        <v>1123.4457921001876</v>
      </c>
      <c r="AD17" s="118">
        <v>69.623331654646151</v>
      </c>
      <c r="AE17" s="118">
        <v>150.66575553020215</v>
      </c>
      <c r="AF17" s="118"/>
    </row>
    <row r="18" spans="1:32" ht="16.899999999999999" customHeight="1" x14ac:dyDescent="0.2">
      <c r="A18" s="147"/>
      <c r="B18" s="206">
        <f>B16+1</f>
        <v>40091</v>
      </c>
      <c r="C18" s="207"/>
      <c r="D18" s="39"/>
      <c r="E18" s="92"/>
      <c r="F18" s="93"/>
      <c r="G18" s="94"/>
      <c r="H18" s="95"/>
      <c r="I18" s="61"/>
      <c r="J18" s="47"/>
      <c r="K18" s="64"/>
      <c r="L18" s="47"/>
      <c r="M18" s="62"/>
      <c r="N18" s="65"/>
      <c r="O18" s="66"/>
      <c r="P18" s="67"/>
      <c r="Q18" s="68"/>
      <c r="R18" s="69"/>
      <c r="S18" s="67"/>
      <c r="T18" s="69"/>
      <c r="U18" s="149"/>
      <c r="V18" s="3"/>
      <c r="W18" s="116"/>
      <c r="X18" s="118"/>
      <c r="Y18" s="118">
        <v>4</v>
      </c>
      <c r="Z18" s="118">
        <v>9</v>
      </c>
      <c r="AA18" s="118">
        <v>195.34783974069009</v>
      </c>
      <c r="AB18" s="118">
        <f t="shared" si="1"/>
        <v>1367.4348781848307</v>
      </c>
      <c r="AC18" s="118">
        <v>1188.6411708831154</v>
      </c>
      <c r="AD18" s="118">
        <v>74.371580556233326</v>
      </c>
      <c r="AE18" s="118">
        <v>151.65596721232328</v>
      </c>
      <c r="AF18" s="118"/>
    </row>
    <row r="19" spans="1:32" ht="16.899999999999999" customHeight="1" x14ac:dyDescent="0.2">
      <c r="A19" s="147"/>
      <c r="B19" s="204">
        <f t="shared" ref="B19:B24" si="2">B18+1</f>
        <v>40092</v>
      </c>
      <c r="C19" s="205"/>
      <c r="D19" s="49"/>
      <c r="E19" s="54"/>
      <c r="F19" s="43"/>
      <c r="G19" s="53"/>
      <c r="H19" s="46"/>
      <c r="I19" s="41"/>
      <c r="J19" s="44"/>
      <c r="K19" s="52"/>
      <c r="L19" s="44"/>
      <c r="M19" s="51"/>
      <c r="N19" s="55"/>
      <c r="O19" s="56"/>
      <c r="P19" s="57"/>
      <c r="Q19" s="42"/>
      <c r="R19" s="58"/>
      <c r="S19" s="57"/>
      <c r="T19" s="58"/>
      <c r="U19" s="149"/>
      <c r="V19" s="3"/>
      <c r="W19" s="116"/>
      <c r="X19" s="118" t="s">
        <v>60</v>
      </c>
      <c r="Y19" s="118">
        <v>1</v>
      </c>
      <c r="Z19" s="118">
        <v>10</v>
      </c>
      <c r="AA19" s="118">
        <v>195.19185931994528</v>
      </c>
      <c r="AB19" s="118">
        <f t="shared" si="1"/>
        <v>1366.343015239617</v>
      </c>
      <c r="AC19" s="118">
        <v>1224.7639037140925</v>
      </c>
      <c r="AD19" s="118">
        <v>77.269446226092185</v>
      </c>
      <c r="AE19" s="118">
        <v>151.31378312444406</v>
      </c>
      <c r="AF19" s="118"/>
    </row>
    <row r="20" spans="1:32" ht="16.899999999999999" customHeight="1" x14ac:dyDescent="0.2">
      <c r="A20" s="147"/>
      <c r="B20" s="204">
        <f t="shared" si="2"/>
        <v>40093</v>
      </c>
      <c r="C20" s="205"/>
      <c r="D20" s="49"/>
      <c r="E20" s="54"/>
      <c r="F20" s="43"/>
      <c r="G20" s="53"/>
      <c r="H20" s="46"/>
      <c r="I20" s="41"/>
      <c r="J20" s="44"/>
      <c r="K20" s="52"/>
      <c r="L20" s="44"/>
      <c r="M20" s="51"/>
      <c r="N20" s="55"/>
      <c r="O20" s="56"/>
      <c r="P20" s="57"/>
      <c r="Q20" s="42"/>
      <c r="R20" s="58"/>
      <c r="S20" s="57"/>
      <c r="T20" s="58"/>
      <c r="U20" s="149"/>
      <c r="V20" s="3"/>
      <c r="W20" s="116"/>
      <c r="X20" s="118"/>
      <c r="Y20" s="118">
        <v>2</v>
      </c>
      <c r="Z20" s="118">
        <v>11</v>
      </c>
      <c r="AA20" s="118">
        <v>195.04716746597236</v>
      </c>
      <c r="AB20" s="118">
        <f t="shared" si="1"/>
        <v>1365.3301722618066</v>
      </c>
      <c r="AC20" s="118">
        <v>1259.5396232144385</v>
      </c>
      <c r="AD20" s="118">
        <v>80.126487349214855</v>
      </c>
      <c r="AE20" s="118">
        <v>151.44705306586107</v>
      </c>
      <c r="AF20" s="118"/>
    </row>
    <row r="21" spans="1:32" ht="16.899999999999999" customHeight="1" x14ac:dyDescent="0.2">
      <c r="A21" s="147"/>
      <c r="B21" s="204">
        <f t="shared" si="2"/>
        <v>40094</v>
      </c>
      <c r="C21" s="205"/>
      <c r="D21" s="49"/>
      <c r="E21" s="54"/>
      <c r="F21" s="43"/>
      <c r="G21" s="53"/>
      <c r="H21" s="46"/>
      <c r="I21" s="41"/>
      <c r="J21" s="44"/>
      <c r="K21" s="52"/>
      <c r="L21" s="44"/>
      <c r="M21" s="51"/>
      <c r="N21" s="55"/>
      <c r="O21" s="56"/>
      <c r="P21" s="57"/>
      <c r="Q21" s="42"/>
      <c r="R21" s="58"/>
      <c r="S21" s="57"/>
      <c r="T21" s="58"/>
      <c r="U21" s="149"/>
      <c r="V21" s="3"/>
      <c r="W21" s="116"/>
      <c r="X21" s="118"/>
      <c r="Y21" s="118">
        <v>3</v>
      </c>
      <c r="Z21" s="118">
        <v>12</v>
      </c>
      <c r="AA21" s="118">
        <v>194.88887931162253</v>
      </c>
      <c r="AB21" s="118">
        <f t="shared" si="1"/>
        <v>1364.2221551813577</v>
      </c>
      <c r="AC21" s="118">
        <v>1264.8777671587534</v>
      </c>
      <c r="AD21" s="118">
        <v>80.64886063873584</v>
      </c>
      <c r="AE21" s="118">
        <v>151.87595138569671</v>
      </c>
      <c r="AF21" s="118"/>
    </row>
    <row r="22" spans="1:32" ht="16.899999999999999" customHeight="1" x14ac:dyDescent="0.2">
      <c r="A22" s="147"/>
      <c r="B22" s="204">
        <f t="shared" si="2"/>
        <v>40095</v>
      </c>
      <c r="C22" s="205"/>
      <c r="D22" s="49"/>
      <c r="E22" s="54"/>
      <c r="F22" s="43"/>
      <c r="G22" s="53"/>
      <c r="H22" s="46"/>
      <c r="I22" s="41"/>
      <c r="J22" s="44"/>
      <c r="K22" s="52"/>
      <c r="L22" s="44"/>
      <c r="M22" s="51"/>
      <c r="N22" s="55"/>
      <c r="O22" s="56"/>
      <c r="P22" s="57"/>
      <c r="Q22" s="42"/>
      <c r="R22" s="58"/>
      <c r="S22" s="57"/>
      <c r="T22" s="58"/>
      <c r="U22" s="149"/>
      <c r="V22" s="3"/>
      <c r="W22" s="116"/>
      <c r="X22" s="118"/>
      <c r="Y22" s="118">
        <v>4</v>
      </c>
      <c r="Z22" s="118">
        <v>13</v>
      </c>
      <c r="AA22" s="118">
        <v>237.33469478973973</v>
      </c>
      <c r="AB22" s="118">
        <f t="shared" si="1"/>
        <v>1661.342863528178</v>
      </c>
      <c r="AC22" s="118">
        <v>1259.0137061240669</v>
      </c>
      <c r="AD22" s="118">
        <v>80.692634727990125</v>
      </c>
      <c r="AE22" s="118">
        <v>173.2967988255177</v>
      </c>
      <c r="AF22" s="118"/>
    </row>
    <row r="23" spans="1:32" ht="16.899999999999999" customHeight="1" x14ac:dyDescent="0.2">
      <c r="A23" s="147"/>
      <c r="B23" s="204">
        <f t="shared" si="2"/>
        <v>40096</v>
      </c>
      <c r="C23" s="205"/>
      <c r="D23" s="49"/>
      <c r="E23" s="54"/>
      <c r="F23" s="43"/>
      <c r="G23" s="53"/>
      <c r="H23" s="46"/>
      <c r="I23" s="41"/>
      <c r="J23" s="44"/>
      <c r="K23" s="52"/>
      <c r="L23" s="44"/>
      <c r="M23" s="51"/>
      <c r="N23" s="55"/>
      <c r="O23" s="56"/>
      <c r="P23" s="57"/>
      <c r="Q23" s="42"/>
      <c r="R23" s="58"/>
      <c r="S23" s="57"/>
      <c r="T23" s="58"/>
      <c r="U23" s="149"/>
      <c r="V23" s="3"/>
      <c r="W23" s="116"/>
      <c r="X23" s="118"/>
      <c r="Y23" s="118">
        <v>5</v>
      </c>
      <c r="Z23" s="118">
        <v>14</v>
      </c>
      <c r="AA23" s="118">
        <v>237.12809732438234</v>
      </c>
      <c r="AB23" s="118">
        <f t="shared" si="1"/>
        <v>1659.8966812706763</v>
      </c>
      <c r="AC23" s="118">
        <v>1288.3913196031738</v>
      </c>
      <c r="AD23" s="118">
        <v>81.766361802407616</v>
      </c>
      <c r="AE23" s="118">
        <v>178.10027660606869</v>
      </c>
      <c r="AF23" s="118"/>
    </row>
    <row r="24" spans="1:32" ht="16.899999999999999" customHeight="1" thickBot="1" x14ac:dyDescent="0.25">
      <c r="A24" s="147"/>
      <c r="B24" s="204">
        <f t="shared" si="2"/>
        <v>40097</v>
      </c>
      <c r="C24" s="205"/>
      <c r="D24" s="82"/>
      <c r="E24" s="83">
        <f>LOOKUP(D25,$Z$10:$Z$62,$AA$10:$AA$62)</f>
        <v>234.93845198374794</v>
      </c>
      <c r="F24" s="84"/>
      <c r="G24" s="85"/>
      <c r="H24" s="86">
        <f>H25/7</f>
        <v>197.16853024269614</v>
      </c>
      <c r="I24" s="87"/>
      <c r="J24" s="13"/>
      <c r="K24" s="83">
        <f>K25/7</f>
        <v>12.025562206952968</v>
      </c>
      <c r="L24" s="13"/>
      <c r="M24" s="9"/>
      <c r="N24" s="86">
        <f>N25/7</f>
        <v>25.383424600303517</v>
      </c>
      <c r="O24" s="88"/>
      <c r="P24" s="89"/>
      <c r="Q24" s="90"/>
      <c r="R24" s="91"/>
      <c r="S24" s="89"/>
      <c r="T24" s="91"/>
      <c r="U24" s="149"/>
      <c r="V24" s="3"/>
      <c r="W24" s="116"/>
      <c r="X24" s="118" t="s">
        <v>61</v>
      </c>
      <c r="Y24" s="118">
        <v>1</v>
      </c>
      <c r="Z24" s="118">
        <v>15</v>
      </c>
      <c r="AA24" s="118">
        <v>236.92038035420791</v>
      </c>
      <c r="AB24" s="118">
        <f t="shared" si="1"/>
        <v>1658.4426624794553</v>
      </c>
      <c r="AC24" s="118">
        <v>1331.6338352081875</v>
      </c>
      <c r="AD24" s="118">
        <v>83.831304305610416</v>
      </c>
      <c r="AE24" s="118">
        <v>178.70508653244431</v>
      </c>
      <c r="AF24" s="118"/>
    </row>
    <row r="25" spans="1:32" ht="19.899999999999999" customHeight="1" thickBot="1" x14ac:dyDescent="0.25">
      <c r="A25" s="147"/>
      <c r="B25" s="130">
        <v>2</v>
      </c>
      <c r="C25" s="96" t="s">
        <v>29</v>
      </c>
      <c r="D25" s="102">
        <f>D17+1</f>
        <v>2</v>
      </c>
      <c r="E25" s="98">
        <f>LOOKUP(D25,$Z$10:$Z$62,$AB$10:$AB$62)</f>
        <v>1644.5691638862356</v>
      </c>
      <c r="F25" s="99"/>
      <c r="G25" s="100"/>
      <c r="H25" s="101">
        <f>LOOKUP(D25,$Z$10:$Z$62,$AC$10:$AC$62)</f>
        <v>1380.179711698873</v>
      </c>
      <c r="I25" s="72"/>
      <c r="J25" s="75"/>
      <c r="K25" s="98">
        <f>LOOKUP(D25,$Z$10:$Z$62,$AD$10:$AD$62)</f>
        <v>84.178935448670771</v>
      </c>
      <c r="L25" s="75"/>
      <c r="M25" s="73"/>
      <c r="N25" s="101">
        <f>LOOKUP(D25,$Z$10:$Z$62,$AE$10:$AE$62)</f>
        <v>177.68397220212461</v>
      </c>
      <c r="O25" s="78"/>
      <c r="P25" s="79"/>
      <c r="Q25" s="80"/>
      <c r="R25" s="81"/>
      <c r="S25" s="79"/>
      <c r="T25" s="81"/>
      <c r="U25" s="149"/>
      <c r="V25" s="3"/>
      <c r="W25" s="116"/>
      <c r="X25" s="118"/>
      <c r="Y25" s="118">
        <v>2</v>
      </c>
      <c r="Z25" s="118">
        <v>16</v>
      </c>
      <c r="AA25" s="118">
        <v>236.68075264941365</v>
      </c>
      <c r="AB25" s="118">
        <f t="shared" si="1"/>
        <v>1656.7652685458957</v>
      </c>
      <c r="AC25" s="118">
        <v>1413.1269251099563</v>
      </c>
      <c r="AD25" s="118">
        <v>88.028730425150343</v>
      </c>
      <c r="AE25" s="118">
        <v>180.27206839265247</v>
      </c>
      <c r="AF25" s="118"/>
    </row>
    <row r="26" spans="1:32" ht="16.899999999999999" customHeight="1" x14ac:dyDescent="0.2">
      <c r="A26" s="147"/>
      <c r="B26" s="206">
        <f>B24+1</f>
        <v>40098</v>
      </c>
      <c r="C26" s="207"/>
      <c r="D26" s="39"/>
      <c r="E26" s="92"/>
      <c r="F26" s="93"/>
      <c r="G26" s="94"/>
      <c r="H26" s="95"/>
      <c r="I26" s="61"/>
      <c r="J26" s="47"/>
      <c r="K26" s="64"/>
      <c r="L26" s="47"/>
      <c r="M26" s="62"/>
      <c r="N26" s="65"/>
      <c r="O26" s="66"/>
      <c r="P26" s="67"/>
      <c r="Q26" s="68"/>
      <c r="R26" s="69"/>
      <c r="S26" s="67"/>
      <c r="T26" s="69"/>
      <c r="U26" s="149"/>
      <c r="V26" s="3"/>
      <c r="W26" s="116"/>
      <c r="X26" s="118"/>
      <c r="Y26" s="118">
        <v>3</v>
      </c>
      <c r="Z26" s="118">
        <v>17</v>
      </c>
      <c r="AA26" s="118">
        <v>236.33171497096382</v>
      </c>
      <c r="AB26" s="118">
        <f t="shared" si="1"/>
        <v>1654.3220047967468</v>
      </c>
      <c r="AC26" s="118">
        <v>1458.7534076033774</v>
      </c>
      <c r="AD26" s="118">
        <v>90.889728558206414</v>
      </c>
      <c r="AE26" s="118">
        <v>181.20377412988046</v>
      </c>
      <c r="AF26" s="118"/>
    </row>
    <row r="27" spans="1:32" ht="16.899999999999999" customHeight="1" x14ac:dyDescent="0.2">
      <c r="A27" s="147"/>
      <c r="B27" s="204">
        <f t="shared" ref="B27:B32" si="3">B26+1</f>
        <v>40099</v>
      </c>
      <c r="C27" s="205"/>
      <c r="D27" s="49"/>
      <c r="E27" s="54"/>
      <c r="F27" s="43"/>
      <c r="G27" s="53"/>
      <c r="H27" s="46"/>
      <c r="I27" s="41"/>
      <c r="J27" s="44"/>
      <c r="K27" s="52"/>
      <c r="L27" s="44"/>
      <c r="M27" s="51"/>
      <c r="N27" s="55"/>
      <c r="O27" s="56"/>
      <c r="P27" s="57"/>
      <c r="Q27" s="42"/>
      <c r="R27" s="58"/>
      <c r="S27" s="57"/>
      <c r="T27" s="58"/>
      <c r="U27" s="149"/>
      <c r="V27" s="3"/>
      <c r="W27" s="116"/>
      <c r="X27" s="118"/>
      <c r="Y27" s="118">
        <v>4</v>
      </c>
      <c r="Z27" s="118">
        <v>18</v>
      </c>
      <c r="AA27" s="118">
        <v>236.07550721944529</v>
      </c>
      <c r="AB27" s="118">
        <f t="shared" si="1"/>
        <v>1652.5285505361171</v>
      </c>
      <c r="AC27" s="118">
        <v>1502.9772511833992</v>
      </c>
      <c r="AD27" s="118">
        <v>93.833775357258943</v>
      </c>
      <c r="AE27" s="118">
        <v>183.31217795259568</v>
      </c>
      <c r="AF27" s="118"/>
    </row>
    <row r="28" spans="1:32" ht="16.899999999999999" customHeight="1" x14ac:dyDescent="0.2">
      <c r="A28" s="147"/>
      <c r="B28" s="204">
        <f t="shared" si="3"/>
        <v>40100</v>
      </c>
      <c r="C28" s="205"/>
      <c r="D28" s="49"/>
      <c r="E28" s="54"/>
      <c r="F28" s="43"/>
      <c r="G28" s="53"/>
      <c r="H28" s="46"/>
      <c r="I28" s="41"/>
      <c r="J28" s="44"/>
      <c r="K28" s="52"/>
      <c r="L28" s="44"/>
      <c r="M28" s="51"/>
      <c r="N28" s="55"/>
      <c r="O28" s="56"/>
      <c r="P28" s="57"/>
      <c r="Q28" s="42"/>
      <c r="R28" s="58"/>
      <c r="S28" s="57"/>
      <c r="T28" s="58"/>
      <c r="U28" s="149"/>
      <c r="V28" s="3"/>
      <c r="W28" s="116"/>
      <c r="X28" s="118" t="s">
        <v>62</v>
      </c>
      <c r="Y28" s="118">
        <v>1</v>
      </c>
      <c r="Z28" s="118">
        <v>19</v>
      </c>
      <c r="AA28" s="118">
        <v>235.77560738790555</v>
      </c>
      <c r="AB28" s="118">
        <f t="shared" si="1"/>
        <v>1650.429251715339</v>
      </c>
      <c r="AC28" s="118">
        <v>1505.5253748844202</v>
      </c>
      <c r="AD28" s="118">
        <v>94.14152044309678</v>
      </c>
      <c r="AE28" s="118">
        <v>184.41247162706236</v>
      </c>
      <c r="AF28" s="118"/>
    </row>
    <row r="29" spans="1:32" ht="16.899999999999999" customHeight="1" x14ac:dyDescent="0.2">
      <c r="A29" s="147"/>
      <c r="B29" s="204">
        <f t="shared" si="3"/>
        <v>40101</v>
      </c>
      <c r="C29" s="205"/>
      <c r="D29" s="49"/>
      <c r="E29" s="54"/>
      <c r="F29" s="43"/>
      <c r="G29" s="53"/>
      <c r="H29" s="46"/>
      <c r="I29" s="41"/>
      <c r="J29" s="44"/>
      <c r="K29" s="52"/>
      <c r="L29" s="44"/>
      <c r="M29" s="51"/>
      <c r="N29" s="55"/>
      <c r="O29" s="56"/>
      <c r="P29" s="57"/>
      <c r="Q29" s="42"/>
      <c r="R29" s="58"/>
      <c r="S29" s="57"/>
      <c r="T29" s="58"/>
      <c r="U29" s="149"/>
      <c r="V29" s="3"/>
      <c r="W29" s="116"/>
      <c r="X29" s="118"/>
      <c r="Y29" s="118">
        <v>2</v>
      </c>
      <c r="Z29" s="118">
        <v>20</v>
      </c>
      <c r="AA29" s="118">
        <v>235.50284482354758</v>
      </c>
      <c r="AB29" s="118">
        <f t="shared" si="1"/>
        <v>1648.5199137648331</v>
      </c>
      <c r="AC29" s="118">
        <v>1501.6480666890147</v>
      </c>
      <c r="AD29" s="118">
        <v>94.073425963044087</v>
      </c>
      <c r="AE29" s="118">
        <v>182.23274623600872</v>
      </c>
      <c r="AF29" s="118"/>
    </row>
    <row r="30" spans="1:32" ht="16.899999999999999" customHeight="1" x14ac:dyDescent="0.2">
      <c r="A30" s="147"/>
      <c r="B30" s="204">
        <f t="shared" si="3"/>
        <v>40102</v>
      </c>
      <c r="C30" s="205"/>
      <c r="D30" s="49"/>
      <c r="E30" s="54"/>
      <c r="F30" s="43"/>
      <c r="G30" s="53"/>
      <c r="H30" s="46"/>
      <c r="I30" s="41"/>
      <c r="J30" s="44"/>
      <c r="K30" s="52"/>
      <c r="L30" s="44"/>
      <c r="M30" s="51"/>
      <c r="N30" s="55"/>
      <c r="O30" s="56"/>
      <c r="P30" s="57"/>
      <c r="Q30" s="42"/>
      <c r="R30" s="58"/>
      <c r="S30" s="57"/>
      <c r="T30" s="58"/>
      <c r="U30" s="149"/>
      <c r="V30" s="3"/>
      <c r="W30" s="116"/>
      <c r="X30" s="118"/>
      <c r="Y30" s="118">
        <v>3</v>
      </c>
      <c r="Z30" s="118">
        <v>21</v>
      </c>
      <c r="AA30" s="118">
        <v>235.22551462416678</v>
      </c>
      <c r="AB30" s="118">
        <f t="shared" si="1"/>
        <v>1646.5786023691674</v>
      </c>
      <c r="AC30" s="118">
        <v>1502.9092240916113</v>
      </c>
      <c r="AD30" s="118">
        <v>94.004209145108561</v>
      </c>
      <c r="AE30" s="118">
        <v>183.50169531090967</v>
      </c>
      <c r="AF30" s="118"/>
    </row>
    <row r="31" spans="1:32" ht="16.899999999999999" customHeight="1" x14ac:dyDescent="0.2">
      <c r="A31" s="147"/>
      <c r="B31" s="204">
        <f t="shared" si="3"/>
        <v>40103</v>
      </c>
      <c r="C31" s="205"/>
      <c r="D31" s="49"/>
      <c r="E31" s="54"/>
      <c r="F31" s="43"/>
      <c r="G31" s="53"/>
      <c r="H31" s="46"/>
      <c r="I31" s="41"/>
      <c r="J31" s="44"/>
      <c r="K31" s="52"/>
      <c r="L31" s="44"/>
      <c r="M31" s="51"/>
      <c r="N31" s="55"/>
      <c r="O31" s="56"/>
      <c r="P31" s="57"/>
      <c r="Q31" s="42"/>
      <c r="R31" s="58"/>
      <c r="S31" s="57"/>
      <c r="T31" s="58"/>
      <c r="U31" s="149"/>
      <c r="V31" s="3"/>
      <c r="W31" s="116"/>
      <c r="X31" s="118"/>
      <c r="Y31" s="118">
        <v>4</v>
      </c>
      <c r="Z31" s="118">
        <v>22</v>
      </c>
      <c r="AA31" s="118">
        <v>234.97064643454266</v>
      </c>
      <c r="AB31" s="118">
        <f t="shared" si="1"/>
        <v>1644.7945250417986</v>
      </c>
      <c r="AC31" s="118">
        <v>1493.1796182779053</v>
      </c>
      <c r="AD31" s="118">
        <v>93.838767629395079</v>
      </c>
      <c r="AE31" s="118">
        <v>183.3584732027802</v>
      </c>
      <c r="AF31" s="118"/>
    </row>
    <row r="32" spans="1:32" ht="16.899999999999999" customHeight="1" thickBot="1" x14ac:dyDescent="0.25">
      <c r="A32" s="147"/>
      <c r="B32" s="204">
        <f t="shared" si="3"/>
        <v>40104</v>
      </c>
      <c r="C32" s="205"/>
      <c r="D32" s="82"/>
      <c r="E32" s="83">
        <f>LOOKUP(D33,$Z$10:$Z$62,$AA$10:$AA$62)</f>
        <v>234.71065550072029</v>
      </c>
      <c r="F32" s="84"/>
      <c r="G32" s="85"/>
      <c r="H32" s="86">
        <f>H33/7</f>
        <v>205.38929887711896</v>
      </c>
      <c r="I32" s="87"/>
      <c r="J32" s="13"/>
      <c r="K32" s="83">
        <f>K33/7</f>
        <v>12.65374653643069</v>
      </c>
      <c r="L32" s="13"/>
      <c r="M32" s="9"/>
      <c r="N32" s="86">
        <f>N33/7</f>
        <v>25.572319404789653</v>
      </c>
      <c r="O32" s="88"/>
      <c r="P32" s="89"/>
      <c r="Q32" s="90"/>
      <c r="R32" s="91"/>
      <c r="S32" s="89"/>
      <c r="T32" s="91"/>
      <c r="U32" s="149"/>
      <c r="V32" s="3"/>
      <c r="W32" s="116"/>
      <c r="X32" s="118" t="s">
        <v>63</v>
      </c>
      <c r="Y32" s="118">
        <v>1</v>
      </c>
      <c r="Z32" s="118">
        <v>23</v>
      </c>
      <c r="AA32" s="118">
        <v>234.70194714505587</v>
      </c>
      <c r="AB32" s="118">
        <f t="shared" si="1"/>
        <v>1642.9136300153912</v>
      </c>
      <c r="AC32" s="118">
        <v>1493.9094282517826</v>
      </c>
      <c r="AD32" s="118">
        <v>94.322823302035317</v>
      </c>
      <c r="AE32" s="118">
        <v>183.88294688867899</v>
      </c>
      <c r="AF32" s="118"/>
    </row>
    <row r="33" spans="1:32" ht="19.899999999999999" customHeight="1" thickBot="1" x14ac:dyDescent="0.25">
      <c r="A33" s="147"/>
      <c r="B33" s="130">
        <v>3</v>
      </c>
      <c r="C33" s="96" t="s">
        <v>29</v>
      </c>
      <c r="D33" s="102">
        <f>D25+1</f>
        <v>3</v>
      </c>
      <c r="E33" s="98">
        <f>LOOKUP(D33,$Z$10:$Z$62,$AB$10:$AB$62)</f>
        <v>1642.974588505042</v>
      </c>
      <c r="F33" s="99"/>
      <c r="G33" s="100"/>
      <c r="H33" s="101">
        <f>LOOKUP(D33,$Z$10:$Z$62,$AC$10:$AC$62)</f>
        <v>1437.7250921398327</v>
      </c>
      <c r="I33" s="72"/>
      <c r="J33" s="75"/>
      <c r="K33" s="98">
        <f>LOOKUP(D33,$Z$10:$Z$62,$AD$10:$AD$62)</f>
        <v>88.576225755014832</v>
      </c>
      <c r="L33" s="75"/>
      <c r="M33" s="73"/>
      <c r="N33" s="101">
        <f>LOOKUP(D33,$Z$10:$Z$62,$AE$10:$AE$62)</f>
        <v>179.00623583352757</v>
      </c>
      <c r="O33" s="78"/>
      <c r="P33" s="79"/>
      <c r="Q33" s="80"/>
      <c r="R33" s="81"/>
      <c r="S33" s="79"/>
      <c r="T33" s="81"/>
      <c r="U33" s="149"/>
      <c r="V33" s="3"/>
      <c r="W33" s="116"/>
      <c r="X33" s="118"/>
      <c r="Y33" s="118">
        <v>2</v>
      </c>
      <c r="Z33" s="118">
        <v>24</v>
      </c>
      <c r="AA33" s="118">
        <v>234.39505207030189</v>
      </c>
      <c r="AB33" s="118">
        <f t="shared" si="1"/>
        <v>1640.7653644921131</v>
      </c>
      <c r="AC33" s="118">
        <v>1269.7515386516632</v>
      </c>
      <c r="AD33" s="118">
        <v>80.136949182953927</v>
      </c>
      <c r="AE33" s="118">
        <v>155.09001147668542</v>
      </c>
      <c r="AF33" s="118"/>
    </row>
    <row r="34" spans="1:32" ht="16.899999999999999" customHeight="1" x14ac:dyDescent="0.2">
      <c r="A34" s="147"/>
      <c r="B34" s="206">
        <f>B32+1</f>
        <v>40105</v>
      </c>
      <c r="C34" s="207"/>
      <c r="D34" s="39"/>
      <c r="E34" s="92"/>
      <c r="F34" s="93"/>
      <c r="G34" s="94"/>
      <c r="H34" s="95"/>
      <c r="I34" s="61"/>
      <c r="J34" s="47"/>
      <c r="K34" s="64"/>
      <c r="L34" s="47"/>
      <c r="M34" s="62"/>
      <c r="N34" s="65"/>
      <c r="O34" s="66"/>
      <c r="P34" s="67"/>
      <c r="Q34" s="68"/>
      <c r="R34" s="69"/>
      <c r="S34" s="67"/>
      <c r="T34" s="69"/>
      <c r="U34" s="149"/>
      <c r="V34" s="3"/>
      <c r="W34" s="116"/>
      <c r="X34" s="118"/>
      <c r="Y34" s="118">
        <v>3</v>
      </c>
      <c r="Z34" s="118">
        <v>25</v>
      </c>
      <c r="AA34" s="118">
        <v>234.03042340292788</v>
      </c>
      <c r="AB34" s="118">
        <f t="shared" si="1"/>
        <v>1638.2129638204951</v>
      </c>
      <c r="AC34" s="118">
        <v>1264.9750360966341</v>
      </c>
      <c r="AD34" s="118">
        <v>80.033305644977986</v>
      </c>
      <c r="AE34" s="118">
        <v>155.33202535962403</v>
      </c>
      <c r="AF34" s="118"/>
    </row>
    <row r="35" spans="1:32" ht="16.899999999999999" customHeight="1" x14ac:dyDescent="0.2">
      <c r="A35" s="147"/>
      <c r="B35" s="204">
        <f t="shared" ref="B35:B40" si="4">B34+1</f>
        <v>40106</v>
      </c>
      <c r="C35" s="205"/>
      <c r="D35" s="49"/>
      <c r="E35" s="54"/>
      <c r="F35" s="43"/>
      <c r="G35" s="53"/>
      <c r="H35" s="46"/>
      <c r="I35" s="41"/>
      <c r="J35" s="44"/>
      <c r="K35" s="52"/>
      <c r="L35" s="44"/>
      <c r="M35" s="51"/>
      <c r="N35" s="55"/>
      <c r="O35" s="56"/>
      <c r="P35" s="57"/>
      <c r="Q35" s="42"/>
      <c r="R35" s="58"/>
      <c r="S35" s="57"/>
      <c r="T35" s="58"/>
      <c r="U35" s="149"/>
      <c r="V35" s="3"/>
      <c r="W35" s="116"/>
      <c r="X35" s="118"/>
      <c r="Y35" s="118">
        <v>4</v>
      </c>
      <c r="Z35" s="118">
        <v>26</v>
      </c>
      <c r="AA35" s="118">
        <v>233.68206745262117</v>
      </c>
      <c r="AB35" s="118">
        <f t="shared" si="1"/>
        <v>1635.7744721683482</v>
      </c>
      <c r="AC35" s="118">
        <v>1259.3308889656375</v>
      </c>
      <c r="AD35" s="118">
        <v>79.708215277948796</v>
      </c>
      <c r="AE35" s="118">
        <v>180.84067930449683</v>
      </c>
      <c r="AF35" s="118"/>
    </row>
    <row r="36" spans="1:32" ht="16.899999999999999" customHeight="1" x14ac:dyDescent="0.2">
      <c r="A36" s="147"/>
      <c r="B36" s="204">
        <f t="shared" si="4"/>
        <v>40107</v>
      </c>
      <c r="C36" s="205"/>
      <c r="D36" s="49"/>
      <c r="E36" s="54"/>
      <c r="F36" s="43"/>
      <c r="G36" s="53"/>
      <c r="H36" s="46"/>
      <c r="I36" s="41"/>
      <c r="J36" s="44"/>
      <c r="K36" s="52"/>
      <c r="L36" s="44"/>
      <c r="M36" s="51"/>
      <c r="N36" s="55"/>
      <c r="O36" s="56"/>
      <c r="P36" s="57"/>
      <c r="Q36" s="42"/>
      <c r="R36" s="58"/>
      <c r="S36" s="57"/>
      <c r="T36" s="58"/>
      <c r="U36" s="149"/>
      <c r="V36" s="3"/>
      <c r="W36" s="116"/>
      <c r="X36" s="118" t="s">
        <v>64</v>
      </c>
      <c r="Y36" s="118">
        <v>1</v>
      </c>
      <c r="Z36" s="118">
        <v>27</v>
      </c>
      <c r="AA36" s="118">
        <v>233.38666309564863</v>
      </c>
      <c r="AB36" s="118">
        <f t="shared" si="1"/>
        <v>1633.7066416695404</v>
      </c>
      <c r="AC36" s="118">
        <v>1254.2722657873553</v>
      </c>
      <c r="AD36" s="118">
        <v>79.104842964760422</v>
      </c>
      <c r="AE36" s="118">
        <v>179.05333347954166</v>
      </c>
      <c r="AF36" s="118"/>
    </row>
    <row r="37" spans="1:32" ht="16.899999999999999" customHeight="1" x14ac:dyDescent="0.2">
      <c r="A37" s="147"/>
      <c r="B37" s="204">
        <f t="shared" si="4"/>
        <v>40108</v>
      </c>
      <c r="C37" s="205"/>
      <c r="D37" s="49"/>
      <c r="E37" s="54"/>
      <c r="F37" s="43"/>
      <c r="G37" s="53"/>
      <c r="H37" s="46"/>
      <c r="I37" s="41"/>
      <c r="J37" s="44"/>
      <c r="K37" s="52"/>
      <c r="L37" s="44"/>
      <c r="M37" s="51"/>
      <c r="N37" s="55"/>
      <c r="O37" s="56"/>
      <c r="P37" s="57"/>
      <c r="Q37" s="42"/>
      <c r="R37" s="58"/>
      <c r="S37" s="57"/>
      <c r="T37" s="58"/>
      <c r="U37" s="149"/>
      <c r="V37" s="3"/>
      <c r="W37" s="116"/>
      <c r="X37" s="118"/>
      <c r="Y37" s="118">
        <v>2</v>
      </c>
      <c r="Z37" s="118">
        <v>28</v>
      </c>
      <c r="AA37" s="118">
        <v>233.1317715963205</v>
      </c>
      <c r="AB37" s="118">
        <f t="shared" si="1"/>
        <v>1631.9224011742435</v>
      </c>
      <c r="AC37" s="118">
        <v>1292.8558579875571</v>
      </c>
      <c r="AD37" s="118">
        <v>82.558938710114319</v>
      </c>
      <c r="AE37" s="118">
        <v>180.91819613292731</v>
      </c>
      <c r="AF37" s="118"/>
    </row>
    <row r="38" spans="1:32" ht="16.899999999999999" customHeight="1" x14ac:dyDescent="0.2">
      <c r="A38" s="147"/>
      <c r="B38" s="204">
        <f t="shared" si="4"/>
        <v>40109</v>
      </c>
      <c r="C38" s="205"/>
      <c r="D38" s="49"/>
      <c r="E38" s="54"/>
      <c r="F38" s="43"/>
      <c r="G38" s="53"/>
      <c r="H38" s="46"/>
      <c r="I38" s="41"/>
      <c r="J38" s="44"/>
      <c r="K38" s="52"/>
      <c r="L38" s="44"/>
      <c r="M38" s="51"/>
      <c r="N38" s="55"/>
      <c r="O38" s="56"/>
      <c r="P38" s="57"/>
      <c r="Q38" s="42"/>
      <c r="R38" s="58"/>
      <c r="S38" s="57"/>
      <c r="T38" s="58"/>
      <c r="U38" s="149"/>
      <c r="V38" s="3"/>
      <c r="W38" s="116"/>
      <c r="X38" s="118"/>
      <c r="Y38" s="118">
        <v>3</v>
      </c>
      <c r="Z38" s="118">
        <v>29</v>
      </c>
      <c r="AA38" s="118">
        <v>232.84903311847765</v>
      </c>
      <c r="AB38" s="118">
        <f t="shared" si="1"/>
        <v>1629.9432318293436</v>
      </c>
      <c r="AC38" s="118">
        <v>1356.7730744058624</v>
      </c>
      <c r="AD38" s="118">
        <v>86.929332716137893</v>
      </c>
      <c r="AE38" s="118">
        <v>182.07281337319495</v>
      </c>
      <c r="AF38" s="118"/>
    </row>
    <row r="39" spans="1:32" ht="16.899999999999999" customHeight="1" x14ac:dyDescent="0.2">
      <c r="A39" s="147"/>
      <c r="B39" s="204">
        <f t="shared" si="4"/>
        <v>40110</v>
      </c>
      <c r="C39" s="205"/>
      <c r="D39" s="49"/>
      <c r="E39" s="54"/>
      <c r="F39" s="43"/>
      <c r="G39" s="53"/>
      <c r="H39" s="46"/>
      <c r="I39" s="41"/>
      <c r="J39" s="44"/>
      <c r="K39" s="52"/>
      <c r="L39" s="44"/>
      <c r="M39" s="51"/>
      <c r="N39" s="55"/>
      <c r="O39" s="56"/>
      <c r="P39" s="57"/>
      <c r="Q39" s="42"/>
      <c r="R39" s="58"/>
      <c r="S39" s="57"/>
      <c r="T39" s="58"/>
      <c r="U39" s="149"/>
      <c r="V39" s="3"/>
      <c r="W39" s="116"/>
      <c r="X39" s="118"/>
      <c r="Y39" s="118">
        <v>4</v>
      </c>
      <c r="Z39" s="118">
        <v>30</v>
      </c>
      <c r="AA39" s="118">
        <v>232.5571250228551</v>
      </c>
      <c r="AB39" s="118">
        <f t="shared" si="1"/>
        <v>1627.8998751599856</v>
      </c>
      <c r="AC39" s="118">
        <v>1397.3572636490974</v>
      </c>
      <c r="AD39" s="118">
        <v>90.281798876753726</v>
      </c>
      <c r="AE39" s="118">
        <v>180.24921863851262</v>
      </c>
      <c r="AF39" s="118"/>
    </row>
    <row r="40" spans="1:32" ht="16.899999999999999" customHeight="1" thickBot="1" x14ac:dyDescent="0.25">
      <c r="A40" s="147"/>
      <c r="B40" s="204">
        <f t="shared" si="4"/>
        <v>40111</v>
      </c>
      <c r="C40" s="205"/>
      <c r="D40" s="82"/>
      <c r="E40" s="83">
        <f>LOOKUP(D41,$Z$10:$Z$62,$AA$10:$AA$62)</f>
        <v>234.48915171448391</v>
      </c>
      <c r="F40" s="84"/>
      <c r="G40" s="85"/>
      <c r="H40" s="86">
        <f>H41/7</f>
        <v>181.50607043213066</v>
      </c>
      <c r="I40" s="87"/>
      <c r="J40" s="13"/>
      <c r="K40" s="83">
        <f>K41/7</f>
        <v>11.187761144388492</v>
      </c>
      <c r="L40" s="13"/>
      <c r="M40" s="9"/>
      <c r="N40" s="86">
        <f>N41/7</f>
        <v>21.72693824039948</v>
      </c>
      <c r="O40" s="88"/>
      <c r="P40" s="89"/>
      <c r="Q40" s="90"/>
      <c r="R40" s="91"/>
      <c r="S40" s="89"/>
      <c r="T40" s="91"/>
      <c r="U40" s="149"/>
      <c r="V40" s="3"/>
      <c r="W40" s="116"/>
      <c r="X40" s="118"/>
      <c r="Y40" s="118">
        <v>5</v>
      </c>
      <c r="Z40" s="118">
        <v>31</v>
      </c>
      <c r="AA40" s="118">
        <v>232.28917178647723</v>
      </c>
      <c r="AB40" s="118">
        <f t="shared" si="1"/>
        <v>1626.0242025053406</v>
      </c>
      <c r="AC40" s="118">
        <v>1424.4631956494432</v>
      </c>
      <c r="AD40" s="118">
        <v>92.531956838181557</v>
      </c>
      <c r="AE40" s="118">
        <v>179.9594403242524</v>
      </c>
      <c r="AF40" s="118"/>
    </row>
    <row r="41" spans="1:32" ht="19.899999999999999" customHeight="1" thickBot="1" x14ac:dyDescent="0.25">
      <c r="A41" s="147"/>
      <c r="B41" s="130">
        <v>4</v>
      </c>
      <c r="C41" s="96" t="s">
        <v>29</v>
      </c>
      <c r="D41" s="102">
        <f>D33+1</f>
        <v>4</v>
      </c>
      <c r="E41" s="98">
        <f>LOOKUP(D41,$Z$10:$Z$62,$AB$10:$AB$62)</f>
        <v>1641.4240620013875</v>
      </c>
      <c r="F41" s="99"/>
      <c r="G41" s="100"/>
      <c r="H41" s="101">
        <f>LOOKUP(D41,$Z$10:$Z$62,$AC$10:$AC$62)</f>
        <v>1270.5424930249146</v>
      </c>
      <c r="I41" s="72"/>
      <c r="J41" s="75"/>
      <c r="K41" s="98">
        <f>LOOKUP(D41,$Z$10:$Z$62,$AD$10:$AD$62)</f>
        <v>78.31432801071945</v>
      </c>
      <c r="L41" s="75"/>
      <c r="M41" s="73"/>
      <c r="N41" s="101">
        <f>LOOKUP(D41,$Z$10:$Z$62,$AE$10:$AE$62)</f>
        <v>152.08856768279637</v>
      </c>
      <c r="O41" s="78"/>
      <c r="P41" s="79"/>
      <c r="Q41" s="80"/>
      <c r="R41" s="81"/>
      <c r="S41" s="79"/>
      <c r="T41" s="81"/>
      <c r="U41" s="149"/>
      <c r="V41" s="3"/>
      <c r="W41" s="116"/>
      <c r="X41" s="118" t="s">
        <v>65</v>
      </c>
      <c r="Y41" s="118">
        <v>1</v>
      </c>
      <c r="Z41" s="118">
        <v>32</v>
      </c>
      <c r="AA41" s="118">
        <v>232.0305434252171</v>
      </c>
      <c r="AB41" s="118">
        <f t="shared" si="1"/>
        <v>1624.2138039765198</v>
      </c>
      <c r="AC41" s="118">
        <v>1428.2714590908374</v>
      </c>
      <c r="AD41" s="118">
        <v>92.939823310725529</v>
      </c>
      <c r="AE41" s="118">
        <v>179.80079082262711</v>
      </c>
      <c r="AF41" s="118"/>
    </row>
    <row r="42" spans="1:32" ht="16.899999999999999" customHeight="1" x14ac:dyDescent="0.2">
      <c r="A42" s="147"/>
      <c r="B42" s="206">
        <f>B40+1</f>
        <v>40112</v>
      </c>
      <c r="C42" s="207"/>
      <c r="D42" s="39"/>
      <c r="E42" s="92"/>
      <c r="F42" s="93"/>
      <c r="G42" s="94"/>
      <c r="H42" s="95"/>
      <c r="I42" s="61"/>
      <c r="J42" s="47"/>
      <c r="K42" s="64"/>
      <c r="L42" s="47"/>
      <c r="M42" s="62"/>
      <c r="N42" s="65"/>
      <c r="O42" s="66"/>
      <c r="P42" s="67"/>
      <c r="Q42" s="68"/>
      <c r="R42" s="69"/>
      <c r="S42" s="67"/>
      <c r="T42" s="69"/>
      <c r="U42" s="149"/>
      <c r="V42" s="3"/>
      <c r="W42" s="116"/>
      <c r="X42" s="118"/>
      <c r="Y42" s="118">
        <v>2</v>
      </c>
      <c r="Z42" s="118">
        <v>33</v>
      </c>
      <c r="AA42" s="118">
        <v>231.77286561369914</v>
      </c>
      <c r="AB42" s="118">
        <f t="shared" si="1"/>
        <v>1622.4100592958939</v>
      </c>
      <c r="AC42" s="118">
        <v>1425.5565544410208</v>
      </c>
      <c r="AD42" s="118">
        <v>92.808694266586429</v>
      </c>
      <c r="AE42" s="118">
        <v>179.44892224036892</v>
      </c>
      <c r="AF42" s="118"/>
    </row>
    <row r="43" spans="1:32" ht="16.899999999999999" customHeight="1" x14ac:dyDescent="0.2">
      <c r="A43" s="147"/>
      <c r="B43" s="204">
        <f t="shared" ref="B43:B48" si="5">B42+1</f>
        <v>40113</v>
      </c>
      <c r="C43" s="205"/>
      <c r="D43" s="49"/>
      <c r="E43" s="54"/>
      <c r="F43" s="43"/>
      <c r="G43" s="53"/>
      <c r="H43" s="46"/>
      <c r="I43" s="41"/>
      <c r="J43" s="44"/>
      <c r="K43" s="52"/>
      <c r="L43" s="44"/>
      <c r="M43" s="51"/>
      <c r="N43" s="55"/>
      <c r="O43" s="56"/>
      <c r="P43" s="57"/>
      <c r="Q43" s="42"/>
      <c r="R43" s="58"/>
      <c r="S43" s="57"/>
      <c r="T43" s="58"/>
      <c r="U43" s="149"/>
      <c r="V43" s="3"/>
      <c r="W43" s="116"/>
      <c r="X43" s="118"/>
      <c r="Y43" s="118">
        <v>3</v>
      </c>
      <c r="Z43" s="118">
        <v>34</v>
      </c>
      <c r="AA43" s="118">
        <v>231.49344287187927</v>
      </c>
      <c r="AB43" s="118">
        <f t="shared" si="1"/>
        <v>1620.4541001031548</v>
      </c>
      <c r="AC43" s="118">
        <v>1199.9380956266912</v>
      </c>
      <c r="AD43" s="118">
        <v>77.908548480758995</v>
      </c>
      <c r="AE43" s="118">
        <v>149.04472799195696</v>
      </c>
      <c r="AF43" s="118"/>
    </row>
    <row r="44" spans="1:32" ht="16.899999999999999" customHeight="1" x14ac:dyDescent="0.2">
      <c r="A44" s="147"/>
      <c r="B44" s="204">
        <f t="shared" si="5"/>
        <v>40114</v>
      </c>
      <c r="C44" s="205"/>
      <c r="D44" s="49"/>
      <c r="E44" s="54"/>
      <c r="F44" s="43"/>
      <c r="G44" s="53"/>
      <c r="H44" s="46"/>
      <c r="I44" s="41"/>
      <c r="J44" s="44"/>
      <c r="K44" s="52"/>
      <c r="L44" s="44"/>
      <c r="M44" s="51"/>
      <c r="N44" s="55"/>
      <c r="O44" s="56"/>
      <c r="P44" s="57"/>
      <c r="Q44" s="42"/>
      <c r="R44" s="58"/>
      <c r="S44" s="57"/>
      <c r="T44" s="58"/>
      <c r="U44" s="149"/>
      <c r="V44" s="3"/>
      <c r="W44" s="116"/>
      <c r="X44" s="118"/>
      <c r="Y44" s="118">
        <v>4</v>
      </c>
      <c r="Z44" s="118">
        <v>35</v>
      </c>
      <c r="AA44" s="118">
        <v>197.99410929120137</v>
      </c>
      <c r="AB44" s="118">
        <f t="shared" si="1"/>
        <v>1385.9587650384096</v>
      </c>
      <c r="AC44" s="118">
        <v>1010.9125453124061</v>
      </c>
      <c r="AD44" s="118">
        <v>65.579262611676057</v>
      </c>
      <c r="AE44" s="118">
        <v>124.26766142299525</v>
      </c>
      <c r="AF44" s="118"/>
    </row>
    <row r="45" spans="1:32" ht="16.899999999999999" customHeight="1" x14ac:dyDescent="0.2">
      <c r="A45" s="147"/>
      <c r="B45" s="204">
        <f t="shared" si="5"/>
        <v>40115</v>
      </c>
      <c r="C45" s="205"/>
      <c r="D45" s="49"/>
      <c r="E45" s="54"/>
      <c r="F45" s="43"/>
      <c r="G45" s="53"/>
      <c r="H45" s="46"/>
      <c r="I45" s="41"/>
      <c r="J45" s="44"/>
      <c r="K45" s="52"/>
      <c r="L45" s="44"/>
      <c r="M45" s="51"/>
      <c r="N45" s="55"/>
      <c r="O45" s="56"/>
      <c r="P45" s="57"/>
      <c r="Q45" s="42"/>
      <c r="R45" s="58"/>
      <c r="S45" s="57"/>
      <c r="T45" s="58"/>
      <c r="U45" s="149"/>
      <c r="V45" s="3"/>
      <c r="W45" s="116"/>
      <c r="X45" s="118" t="s">
        <v>66</v>
      </c>
      <c r="Y45" s="118">
        <v>1</v>
      </c>
      <c r="Z45" s="118">
        <v>36</v>
      </c>
      <c r="AA45" s="118">
        <v>197.70246187087801</v>
      </c>
      <c r="AB45" s="118">
        <f t="shared" si="1"/>
        <v>1383.917233096146</v>
      </c>
      <c r="AC45" s="118">
        <v>1003.0339969365484</v>
      </c>
      <c r="AD45" s="118">
        <v>65.183215361561352</v>
      </c>
      <c r="AE45" s="118">
        <v>151.77240480757857</v>
      </c>
      <c r="AF45" s="118"/>
    </row>
    <row r="46" spans="1:32" ht="16.899999999999999" customHeight="1" x14ac:dyDescent="0.2">
      <c r="A46" s="147"/>
      <c r="B46" s="204">
        <f t="shared" si="5"/>
        <v>40116</v>
      </c>
      <c r="C46" s="205"/>
      <c r="D46" s="49"/>
      <c r="E46" s="54"/>
      <c r="F46" s="43"/>
      <c r="G46" s="53"/>
      <c r="H46" s="46"/>
      <c r="I46" s="41"/>
      <c r="J46" s="44"/>
      <c r="K46" s="52"/>
      <c r="L46" s="44"/>
      <c r="M46" s="51"/>
      <c r="N46" s="55"/>
      <c r="O46" s="56"/>
      <c r="P46" s="57"/>
      <c r="Q46" s="42"/>
      <c r="R46" s="58"/>
      <c r="S46" s="57"/>
      <c r="T46" s="58"/>
      <c r="U46" s="149"/>
      <c r="V46" s="3"/>
      <c r="W46" s="116"/>
      <c r="X46" s="118"/>
      <c r="Y46" s="118">
        <v>2</v>
      </c>
      <c r="Z46" s="118">
        <v>37</v>
      </c>
      <c r="AA46" s="118">
        <v>197.45109891232053</v>
      </c>
      <c r="AB46" s="118">
        <f t="shared" si="1"/>
        <v>1382.1576923862438</v>
      </c>
      <c r="AC46" s="118">
        <v>1015.5044647509665</v>
      </c>
      <c r="AD46" s="118">
        <v>65.101928138745436</v>
      </c>
      <c r="AE46" s="118">
        <v>151.82646787477279</v>
      </c>
      <c r="AF46" s="118"/>
    </row>
    <row r="47" spans="1:32" ht="16.899999999999999" customHeight="1" x14ac:dyDescent="0.2">
      <c r="A47" s="147"/>
      <c r="B47" s="204">
        <f t="shared" si="5"/>
        <v>40117</v>
      </c>
      <c r="C47" s="205"/>
      <c r="D47" s="49"/>
      <c r="E47" s="54"/>
      <c r="F47" s="43"/>
      <c r="G47" s="53"/>
      <c r="H47" s="46"/>
      <c r="I47" s="41"/>
      <c r="J47" s="44"/>
      <c r="K47" s="52"/>
      <c r="L47" s="44"/>
      <c r="M47" s="51"/>
      <c r="N47" s="55"/>
      <c r="O47" s="56"/>
      <c r="P47" s="57"/>
      <c r="Q47" s="42"/>
      <c r="R47" s="58"/>
      <c r="S47" s="57"/>
      <c r="T47" s="58"/>
      <c r="U47" s="149"/>
      <c r="V47" s="3"/>
      <c r="W47" s="116"/>
      <c r="X47" s="118"/>
      <c r="Y47" s="118">
        <v>3</v>
      </c>
      <c r="Z47" s="118">
        <v>38</v>
      </c>
      <c r="AA47" s="118">
        <v>197.24887848222122</v>
      </c>
      <c r="AB47" s="118">
        <f t="shared" si="1"/>
        <v>1380.7421493755485</v>
      </c>
      <c r="AC47" s="118">
        <v>1051.3349674079989</v>
      </c>
      <c r="AD47" s="118">
        <v>68.381392148972324</v>
      </c>
      <c r="AE47" s="118">
        <v>152.5313576276055</v>
      </c>
      <c r="AF47" s="118"/>
    </row>
    <row r="48" spans="1:32" ht="16.899999999999999" customHeight="1" thickBot="1" x14ac:dyDescent="0.25">
      <c r="A48" s="147"/>
      <c r="B48" s="204">
        <f t="shared" si="5"/>
        <v>40118</v>
      </c>
      <c r="C48" s="205"/>
      <c r="D48" s="82"/>
      <c r="E48" s="83">
        <f>LOOKUP(D49,$Z$10:$Z$62,$AA$10:$AA$62)</f>
        <v>195.97103338045409</v>
      </c>
      <c r="F48" s="84"/>
      <c r="G48" s="85"/>
      <c r="H48" s="86">
        <f>H49/7</f>
        <v>152.14607190940632</v>
      </c>
      <c r="I48" s="87"/>
      <c r="J48" s="13"/>
      <c r="K48" s="83">
        <f>K49/7</f>
        <v>9.3208159809912328</v>
      </c>
      <c r="L48" s="13"/>
      <c r="M48" s="9"/>
      <c r="N48" s="86">
        <f>N49/7</f>
        <v>17.724572293654084</v>
      </c>
      <c r="O48" s="88"/>
      <c r="P48" s="89"/>
      <c r="Q48" s="90"/>
      <c r="R48" s="91"/>
      <c r="S48" s="89"/>
      <c r="T48" s="91"/>
      <c r="U48" s="149"/>
      <c r="V48" s="3"/>
      <c r="W48" s="116"/>
      <c r="X48" s="118"/>
      <c r="Y48" s="118">
        <v>4</v>
      </c>
      <c r="Z48" s="118">
        <v>39</v>
      </c>
      <c r="AA48" s="118">
        <v>197.02645832278031</v>
      </c>
      <c r="AB48" s="118">
        <f t="shared" si="1"/>
        <v>1379.1852082594621</v>
      </c>
      <c r="AC48" s="118">
        <v>1130.2543922852351</v>
      </c>
      <c r="AD48" s="118">
        <v>73.515493739758497</v>
      </c>
      <c r="AE48" s="118">
        <v>153.15410223366806</v>
      </c>
      <c r="AF48" s="118"/>
    </row>
    <row r="49" spans="1:33" ht="19.899999999999999" customHeight="1" thickBot="1" x14ac:dyDescent="0.25">
      <c r="A49" s="147"/>
      <c r="B49" s="131">
        <v>5</v>
      </c>
      <c r="C49" s="132" t="s">
        <v>29</v>
      </c>
      <c r="D49" s="102">
        <f>D41+1</f>
        <v>5</v>
      </c>
      <c r="E49" s="98">
        <f>LOOKUP(D49,$Z$10:$Z$62,$AB$10:$AB$62)</f>
        <v>1371.7972336631785</v>
      </c>
      <c r="F49" s="99"/>
      <c r="G49" s="100"/>
      <c r="H49" s="101">
        <f>LOOKUP(D49,$Z$10:$Z$62,$AC$10:$AC$62)</f>
        <v>1065.0225033658442</v>
      </c>
      <c r="I49" s="72"/>
      <c r="J49" s="75"/>
      <c r="K49" s="98">
        <f>LOOKUP(D49,$Z$10:$Z$62,$AD$10:$AD$62)</f>
        <v>65.245711866938635</v>
      </c>
      <c r="L49" s="75"/>
      <c r="M49" s="73"/>
      <c r="N49" s="101">
        <f>LOOKUP(D49,$Z$10:$Z$62,$AE$10:$AE$62)</f>
        <v>124.07200605557858</v>
      </c>
      <c r="O49" s="81"/>
      <c r="P49" s="104"/>
      <c r="Q49" s="80"/>
      <c r="R49" s="105"/>
      <c r="S49" s="79"/>
      <c r="T49" s="81"/>
      <c r="U49" s="149"/>
      <c r="V49" s="3"/>
      <c r="W49" s="116"/>
      <c r="X49" s="118" t="s">
        <v>67</v>
      </c>
      <c r="Y49" s="118">
        <v>1</v>
      </c>
      <c r="Z49" s="118">
        <v>40</v>
      </c>
      <c r="AA49" s="118">
        <v>196.74218758464662</v>
      </c>
      <c r="AB49" s="118">
        <f t="shared" si="1"/>
        <v>1377.1953130925262</v>
      </c>
      <c r="AC49" s="118">
        <v>1159.3488020743048</v>
      </c>
      <c r="AD49" s="118">
        <v>75.237112720526852</v>
      </c>
      <c r="AE49" s="118">
        <v>147.18839450082331</v>
      </c>
      <c r="AF49" s="118"/>
    </row>
    <row r="50" spans="1:33" ht="19.899999999999999" customHeight="1" thickBot="1" x14ac:dyDescent="0.25">
      <c r="A50" s="147"/>
      <c r="B50" s="217" t="s">
        <v>0</v>
      </c>
      <c r="C50" s="218"/>
      <c r="D50" s="137"/>
      <c r="E50" s="37">
        <f>E17+E25+E33+E41+E49</f>
        <v>7946.8064653990941</v>
      </c>
      <c r="F50" s="32"/>
      <c r="G50" s="108"/>
      <c r="H50" s="37">
        <f>H17+H25+H33+H41+H49</f>
        <v>6405.6671229103122</v>
      </c>
      <c r="I50" s="14"/>
      <c r="J50" s="15"/>
      <c r="K50" s="36">
        <f>K17+K25+K33+K41+K49</f>
        <v>391.85293970262495</v>
      </c>
      <c r="L50" s="14"/>
      <c r="M50" s="15"/>
      <c r="N50" s="37">
        <f>N17+N25+N33+N41+N49</f>
        <v>807.00330118997135</v>
      </c>
      <c r="O50" s="10"/>
      <c r="P50" s="59"/>
      <c r="Q50" s="112"/>
      <c r="R50" s="26"/>
      <c r="S50" s="59"/>
      <c r="T50" s="26"/>
      <c r="U50" s="149"/>
      <c r="V50" s="3"/>
      <c r="W50" s="116"/>
      <c r="X50" s="118"/>
      <c r="Y50" s="118">
        <v>2</v>
      </c>
      <c r="Z50" s="118">
        <v>41</v>
      </c>
      <c r="AA50" s="118">
        <v>196.48011338091305</v>
      </c>
      <c r="AB50" s="118">
        <f t="shared" si="1"/>
        <v>1375.3607936663914</v>
      </c>
      <c r="AC50" s="118">
        <v>1198.8107124693415</v>
      </c>
      <c r="AD50" s="118">
        <v>78.054452567438702</v>
      </c>
      <c r="AE50" s="118">
        <v>146.99596126167219</v>
      </c>
      <c r="AF50" s="118"/>
    </row>
    <row r="51" spans="1:33" ht="19.899999999999999" customHeight="1" thickBot="1" x14ac:dyDescent="0.25">
      <c r="A51" s="147"/>
      <c r="B51" s="217" t="s">
        <v>1</v>
      </c>
      <c r="C51" s="218"/>
      <c r="D51" s="137"/>
      <c r="E51" s="140">
        <f>E50/35</f>
        <v>227.05161329711697</v>
      </c>
      <c r="F51" s="141"/>
      <c r="G51" s="142"/>
      <c r="H51" s="140">
        <f>H50/35</f>
        <v>183.01906065458036</v>
      </c>
      <c r="I51" s="141"/>
      <c r="J51" s="142"/>
      <c r="K51" s="144">
        <f>K50/35</f>
        <v>11.195798277217856</v>
      </c>
      <c r="L51" s="141"/>
      <c r="M51" s="142"/>
      <c r="N51" s="145">
        <f>N50/35</f>
        <v>23.057237176856326</v>
      </c>
      <c r="O51" s="81"/>
      <c r="P51" s="104"/>
      <c r="Q51" s="80"/>
      <c r="R51" s="105"/>
      <c r="S51" s="104"/>
      <c r="T51" s="105"/>
      <c r="U51" s="149"/>
      <c r="V51" s="3"/>
      <c r="W51" s="116"/>
      <c r="X51" s="118"/>
      <c r="Y51" s="118">
        <v>3</v>
      </c>
      <c r="Z51" s="118">
        <v>42</v>
      </c>
      <c r="AA51" s="118">
        <v>165.04508404061755</v>
      </c>
      <c r="AB51" s="118">
        <f t="shared" si="1"/>
        <v>1155.315588284323</v>
      </c>
      <c r="AC51" s="118">
        <v>1025.0374633557517</v>
      </c>
      <c r="AD51" s="118">
        <v>66.54028435454299</v>
      </c>
      <c r="AE51" s="118">
        <v>124.28011109182354</v>
      </c>
      <c r="AF51" s="118"/>
    </row>
    <row r="52" spans="1:33" ht="19.899999999999999" customHeight="1" thickBot="1" x14ac:dyDescent="0.25">
      <c r="A52" s="147"/>
      <c r="B52" s="219" t="s">
        <v>45</v>
      </c>
      <c r="C52" s="220"/>
      <c r="D52" s="138"/>
      <c r="E52" s="31"/>
      <c r="F52" s="33"/>
      <c r="G52" s="109"/>
      <c r="H52" s="28"/>
      <c r="I52" s="72"/>
      <c r="J52" s="11"/>
      <c r="K52" s="7"/>
      <c r="L52" s="154"/>
      <c r="M52" s="11"/>
      <c r="N52" s="29"/>
      <c r="O52" s="111"/>
      <c r="P52" s="60"/>
      <c r="Q52" s="113"/>
      <c r="R52" s="30"/>
      <c r="S52" s="60"/>
      <c r="T52" s="30"/>
      <c r="U52" s="149"/>
      <c r="V52" s="3"/>
      <c r="W52" s="116"/>
      <c r="X52" s="118"/>
      <c r="Y52" s="118">
        <v>4</v>
      </c>
      <c r="Z52" s="118">
        <v>43</v>
      </c>
      <c r="AA52" s="118">
        <v>198.71459387901157</v>
      </c>
      <c r="AB52" s="118">
        <f t="shared" si="1"/>
        <v>1391.002157153081</v>
      </c>
      <c r="AC52" s="118">
        <v>1020.227629817113</v>
      </c>
      <c r="AD52" s="118">
        <v>66.399859082759008</v>
      </c>
      <c r="AE52" s="118">
        <v>138.4837289393285</v>
      </c>
      <c r="AF52" s="118"/>
    </row>
    <row r="53" spans="1:33" ht="15" customHeight="1" x14ac:dyDescent="0.2">
      <c r="A53" s="147"/>
      <c r="B53" s="150"/>
      <c r="C53" s="150"/>
      <c r="D53" s="150"/>
      <c r="E53" s="151" t="s">
        <v>71</v>
      </c>
      <c r="F53" s="150"/>
      <c r="G53" s="150"/>
      <c r="H53" s="150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8"/>
      <c r="V53" s="1"/>
      <c r="W53" s="116"/>
      <c r="X53" s="118"/>
      <c r="Y53" s="118">
        <v>5</v>
      </c>
      <c r="Z53" s="118">
        <v>44</v>
      </c>
      <c r="AA53" s="118">
        <v>198.47589382552098</v>
      </c>
      <c r="AB53" s="118">
        <f t="shared" si="1"/>
        <v>1389.331256778647</v>
      </c>
      <c r="AC53" s="118">
        <v>1045.0660799664859</v>
      </c>
      <c r="AD53" s="118">
        <v>67.164019325102871</v>
      </c>
      <c r="AE53" s="118">
        <v>140.48433080097675</v>
      </c>
      <c r="AF53" s="118"/>
    </row>
    <row r="54" spans="1:33" x14ac:dyDescent="0.2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W54" s="116"/>
      <c r="X54" s="118" t="s">
        <v>68</v>
      </c>
      <c r="Y54" s="118">
        <v>1</v>
      </c>
      <c r="Z54" s="118">
        <v>45</v>
      </c>
      <c r="AA54" s="118">
        <v>198.2460069324739</v>
      </c>
      <c r="AB54" s="118">
        <f t="shared" si="1"/>
        <v>1387.7220485273174</v>
      </c>
      <c r="AC54" s="118">
        <v>1077.0579303040961</v>
      </c>
      <c r="AD54" s="118">
        <v>68.527111731450731</v>
      </c>
      <c r="AE54" s="118">
        <v>142.20031680177544</v>
      </c>
      <c r="AF54" s="118"/>
    </row>
    <row r="55" spans="1:33" ht="24.95" customHeight="1" x14ac:dyDescent="0.25">
      <c r="A55" s="157"/>
      <c r="B55" s="1"/>
      <c r="C55" s="1"/>
      <c r="D55" s="203" t="str">
        <f>D2</f>
        <v>2009年</v>
      </c>
      <c r="E55" s="203"/>
      <c r="F55" s="50">
        <f>F2+1</f>
        <v>11</v>
      </c>
      <c r="G55" s="19" t="s">
        <v>16</v>
      </c>
      <c r="H55" s="16"/>
      <c r="I55" s="4"/>
      <c r="J55" s="1"/>
      <c r="K55" s="1"/>
      <c r="L55" s="201" t="s">
        <v>52</v>
      </c>
      <c r="M55" s="201"/>
      <c r="N55" s="201"/>
      <c r="O55" s="201"/>
      <c r="P55" s="201"/>
      <c r="Q55" s="201"/>
      <c r="R55" s="5"/>
      <c r="S55" s="1"/>
      <c r="T55" s="1"/>
      <c r="U55" s="159"/>
      <c r="W55" s="116"/>
      <c r="X55" s="118"/>
      <c r="Y55" s="118">
        <v>2</v>
      </c>
      <c r="Z55" s="118">
        <v>46</v>
      </c>
      <c r="AA55" s="118">
        <v>197.97602368717216</v>
      </c>
      <c r="AB55" s="118">
        <f t="shared" si="1"/>
        <v>1385.8321658102052</v>
      </c>
      <c r="AC55" s="118">
        <v>1141.6610860733579</v>
      </c>
      <c r="AD55" s="118">
        <v>71.960389297739198</v>
      </c>
      <c r="AE55" s="118">
        <v>143.38719820008612</v>
      </c>
      <c r="AF55" s="118"/>
    </row>
    <row r="56" spans="1:33" ht="15.75" customHeight="1" thickBot="1" x14ac:dyDescent="0.25">
      <c r="A56" s="157"/>
      <c r="B56" s="1"/>
      <c r="C56" s="1"/>
      <c r="D56" s="1"/>
      <c r="E56" s="3"/>
      <c r="F56" s="3"/>
      <c r="G56" s="3"/>
      <c r="H56" s="3"/>
      <c r="I56" s="3"/>
      <c r="J56" s="1"/>
      <c r="K56" s="1"/>
      <c r="L56" s="202"/>
      <c r="M56" s="202"/>
      <c r="N56" s="202"/>
      <c r="O56" s="202"/>
      <c r="P56" s="202"/>
      <c r="Q56" s="202"/>
      <c r="R56" s="1"/>
      <c r="S56" s="152" t="str">
        <f>$S$3</f>
        <v>Ａ養鶏場</v>
      </c>
      <c r="T56" s="1"/>
      <c r="U56" s="159"/>
      <c r="W56" s="116"/>
      <c r="X56" s="118"/>
      <c r="Y56" s="118">
        <v>3</v>
      </c>
      <c r="Z56" s="118">
        <v>47</v>
      </c>
      <c r="AA56" s="118">
        <v>197.60908844765828</v>
      </c>
      <c r="AB56" s="118">
        <f t="shared" si="1"/>
        <v>1383.263619133608</v>
      </c>
      <c r="AC56" s="118">
        <v>871.89614382014884</v>
      </c>
      <c r="AD56" s="118">
        <v>54.330073612243012</v>
      </c>
      <c r="AE56" s="118">
        <v>104.72033989358759</v>
      </c>
      <c r="AF56" s="118"/>
    </row>
    <row r="57" spans="1:33" ht="16.5" thickTop="1" thickBot="1" x14ac:dyDescent="0.25">
      <c r="A57" s="15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59"/>
      <c r="W57" s="116"/>
      <c r="X57" s="118"/>
      <c r="Y57" s="118">
        <v>4</v>
      </c>
      <c r="Z57" s="118">
        <v>48</v>
      </c>
      <c r="AA57" s="118">
        <v>197.22853870241852</v>
      </c>
      <c r="AB57" s="118">
        <f t="shared" si="1"/>
        <v>1380.5997709169296</v>
      </c>
      <c r="AC57" s="118">
        <v>902.41261417259773</v>
      </c>
      <c r="AD57" s="118">
        <v>56.346342798830349</v>
      </c>
      <c r="AE57" s="118">
        <v>106.76381486160085</v>
      </c>
      <c r="AF57" s="118"/>
    </row>
    <row r="58" spans="1:33" x14ac:dyDescent="0.2">
      <c r="A58" s="157"/>
      <c r="B58" s="23"/>
      <c r="C58" s="34"/>
      <c r="D58" s="24"/>
      <c r="E58" s="210" t="s">
        <v>3</v>
      </c>
      <c r="F58" s="211"/>
      <c r="G58" s="212"/>
      <c r="H58" s="210" t="s">
        <v>20</v>
      </c>
      <c r="I58" s="211"/>
      <c r="J58" s="212"/>
      <c r="K58" s="210" t="s">
        <v>31</v>
      </c>
      <c r="L58" s="211"/>
      <c r="M58" s="212"/>
      <c r="N58" s="210" t="s">
        <v>30</v>
      </c>
      <c r="O58" s="212"/>
      <c r="P58" s="210" t="s">
        <v>6</v>
      </c>
      <c r="Q58" s="211"/>
      <c r="R58" s="212"/>
      <c r="S58" s="155" t="s">
        <v>12</v>
      </c>
      <c r="T58" s="156"/>
      <c r="U58" s="160"/>
      <c r="W58" s="116"/>
      <c r="X58" s="118" t="s">
        <v>69</v>
      </c>
      <c r="Y58" s="118">
        <v>1</v>
      </c>
      <c r="Z58" s="118">
        <v>49</v>
      </c>
      <c r="AA58" s="118">
        <v>196.8820554861008</v>
      </c>
      <c r="AB58" s="118">
        <f t="shared" si="1"/>
        <v>1378.1743884027055</v>
      </c>
      <c r="AC58" s="118">
        <v>907.21291871602205</v>
      </c>
      <c r="AD58" s="118">
        <v>56.709870680832218</v>
      </c>
      <c r="AE58" s="118">
        <v>142.75542238893462</v>
      </c>
      <c r="AF58" s="118"/>
    </row>
    <row r="59" spans="1:33" x14ac:dyDescent="0.2">
      <c r="A59" s="157"/>
      <c r="B59" s="213" t="s">
        <v>51</v>
      </c>
      <c r="C59" s="214"/>
      <c r="D59" s="134" t="s">
        <v>44</v>
      </c>
      <c r="E59" s="8" t="s">
        <v>2</v>
      </c>
      <c r="F59" s="87" t="s">
        <v>4</v>
      </c>
      <c r="G59" s="25" t="s">
        <v>19</v>
      </c>
      <c r="H59" s="6" t="s">
        <v>2</v>
      </c>
      <c r="I59" s="87" t="s">
        <v>4</v>
      </c>
      <c r="J59" s="6" t="s">
        <v>17</v>
      </c>
      <c r="K59" s="8" t="s">
        <v>2</v>
      </c>
      <c r="L59" s="13" t="s">
        <v>4</v>
      </c>
      <c r="M59" s="15" t="s">
        <v>53</v>
      </c>
      <c r="N59" s="6" t="s">
        <v>2</v>
      </c>
      <c r="O59" s="9" t="s">
        <v>46</v>
      </c>
      <c r="P59" s="8" t="s">
        <v>7</v>
      </c>
      <c r="Q59" s="87" t="s">
        <v>9</v>
      </c>
      <c r="R59" s="25" t="s">
        <v>9</v>
      </c>
      <c r="S59" s="8"/>
      <c r="T59" s="9" t="s">
        <v>14</v>
      </c>
      <c r="U59" s="160"/>
      <c r="W59" s="116"/>
      <c r="X59" s="118"/>
      <c r="Y59" s="118">
        <v>2</v>
      </c>
      <c r="Z59" s="118">
        <v>50</v>
      </c>
      <c r="AA59" s="118">
        <v>196.59320554856632</v>
      </c>
      <c r="AB59" s="118">
        <f t="shared" si="1"/>
        <v>1376.1524388399641</v>
      </c>
      <c r="AC59" s="118">
        <v>934.29456888714992</v>
      </c>
      <c r="AD59" s="118">
        <v>57.349657937573866</v>
      </c>
      <c r="AE59" s="118">
        <v>142.71546215711055</v>
      </c>
      <c r="AF59" s="118"/>
    </row>
    <row r="60" spans="1:33" x14ac:dyDescent="0.2">
      <c r="A60" s="157"/>
      <c r="B60" s="213" t="s">
        <v>50</v>
      </c>
      <c r="C60" s="214"/>
      <c r="D60" s="134" t="s">
        <v>29</v>
      </c>
      <c r="E60" s="8"/>
      <c r="F60" s="114"/>
      <c r="G60" s="25" t="s">
        <v>37</v>
      </c>
      <c r="H60" s="6"/>
      <c r="I60" s="114"/>
      <c r="J60" s="6" t="s">
        <v>21</v>
      </c>
      <c r="K60" s="8"/>
      <c r="L60" s="14"/>
      <c r="M60" s="15"/>
      <c r="N60" s="4"/>
      <c r="O60" s="15" t="s">
        <v>5</v>
      </c>
      <c r="P60" s="8" t="s">
        <v>8</v>
      </c>
      <c r="Q60" s="114" t="s">
        <v>10</v>
      </c>
      <c r="R60" s="25" t="s">
        <v>11</v>
      </c>
      <c r="S60" s="8" t="s">
        <v>13</v>
      </c>
      <c r="T60" s="15" t="s">
        <v>15</v>
      </c>
      <c r="U60" s="160"/>
      <c r="W60" s="116"/>
      <c r="X60" s="118"/>
      <c r="Y60" s="118">
        <v>3</v>
      </c>
      <c r="Z60" s="118">
        <v>51</v>
      </c>
      <c r="AA60" s="118">
        <v>196.3606581499987</v>
      </c>
      <c r="AB60" s="118">
        <f t="shared" si="1"/>
        <v>1374.5246070499909</v>
      </c>
      <c r="AC60" s="118">
        <v>989.59640376197058</v>
      </c>
      <c r="AD60" s="118">
        <v>62.162346232304351</v>
      </c>
      <c r="AE60" s="118">
        <v>144.92609008559191</v>
      </c>
      <c r="AF60" s="118"/>
    </row>
    <row r="61" spans="1:33" ht="15.75" thickBot="1" x14ac:dyDescent="0.25">
      <c r="A61" s="157"/>
      <c r="B61" s="31"/>
      <c r="C61" s="35"/>
      <c r="D61" s="28"/>
      <c r="E61" s="7" t="s">
        <v>22</v>
      </c>
      <c r="F61" s="115" t="s">
        <v>47</v>
      </c>
      <c r="G61" s="38" t="s">
        <v>23</v>
      </c>
      <c r="H61" s="12" t="s">
        <v>25</v>
      </c>
      <c r="I61" s="115" t="s">
        <v>24</v>
      </c>
      <c r="J61" s="12" t="s">
        <v>18</v>
      </c>
      <c r="K61" s="7" t="s">
        <v>49</v>
      </c>
      <c r="L61" s="154" t="s">
        <v>24</v>
      </c>
      <c r="M61" s="11" t="s">
        <v>54</v>
      </c>
      <c r="N61" s="12" t="s">
        <v>49</v>
      </c>
      <c r="O61" s="11" t="s">
        <v>48</v>
      </c>
      <c r="P61" s="7"/>
      <c r="Q61" s="115" t="s">
        <v>27</v>
      </c>
      <c r="R61" s="38" t="s">
        <v>26</v>
      </c>
      <c r="S61" s="60"/>
      <c r="T61" s="111"/>
      <c r="U61" s="160"/>
      <c r="W61" s="122"/>
      <c r="X61" s="128"/>
      <c r="Y61" s="128">
        <v>4</v>
      </c>
      <c r="Z61" s="128">
        <v>52</v>
      </c>
      <c r="AA61" s="128">
        <v>227.70976972966929</v>
      </c>
      <c r="AB61" s="118">
        <f t="shared" si="1"/>
        <v>1593.9683881076851</v>
      </c>
      <c r="AC61" s="128">
        <v>1090.84389242934</v>
      </c>
      <c r="AD61" s="128">
        <v>68.954840657930021</v>
      </c>
      <c r="AE61" s="128">
        <v>160.90569602942224</v>
      </c>
      <c r="AF61" s="128"/>
    </row>
    <row r="62" spans="1:33" ht="18" thickBot="1" x14ac:dyDescent="0.25">
      <c r="A62" s="157"/>
      <c r="B62" s="223" t="s">
        <v>28</v>
      </c>
      <c r="C62" s="224"/>
      <c r="D62" s="70"/>
      <c r="E62" s="71"/>
      <c r="F62" s="72"/>
      <c r="G62" s="73"/>
      <c r="H62" s="74"/>
      <c r="I62" s="72"/>
      <c r="J62" s="75"/>
      <c r="K62" s="76"/>
      <c r="L62" s="75"/>
      <c r="M62" s="73"/>
      <c r="N62" s="77"/>
      <c r="O62" s="78"/>
      <c r="P62" s="79"/>
      <c r="Q62" s="80"/>
      <c r="R62" s="81"/>
      <c r="S62" s="79"/>
      <c r="T62" s="81"/>
      <c r="U62" s="160"/>
      <c r="V62" s="133"/>
      <c r="W62" s="122"/>
      <c r="X62" s="128"/>
      <c r="Y62" s="128">
        <v>5</v>
      </c>
      <c r="Z62" s="118">
        <v>53</v>
      </c>
      <c r="AA62" s="128">
        <v>227.47328022677507</v>
      </c>
      <c r="AB62" s="118">
        <f t="shared" si="1"/>
        <v>1592.3129615874254</v>
      </c>
      <c r="AC62" s="128">
        <v>1186.8897770919723</v>
      </c>
      <c r="AD62" s="128">
        <v>76.040445957553658</v>
      </c>
      <c r="AE62" s="128">
        <v>167.71075944765195</v>
      </c>
      <c r="AF62" s="128"/>
      <c r="AG62" s="133"/>
    </row>
    <row r="63" spans="1:33" x14ac:dyDescent="0.2">
      <c r="A63" s="157"/>
      <c r="B63" s="206">
        <f>B48+1</f>
        <v>40119</v>
      </c>
      <c r="C63" s="207"/>
      <c r="D63" s="40"/>
      <c r="E63" s="64"/>
      <c r="F63" s="61"/>
      <c r="G63" s="62"/>
      <c r="H63" s="63"/>
      <c r="I63" s="61"/>
      <c r="J63" s="47"/>
      <c r="K63" s="64"/>
      <c r="L63" s="47"/>
      <c r="M63" s="62"/>
      <c r="N63" s="65"/>
      <c r="O63" s="66"/>
      <c r="P63" s="67"/>
      <c r="Q63" s="68"/>
      <c r="R63" s="69"/>
      <c r="S63" s="67"/>
      <c r="T63" s="69"/>
      <c r="U63" s="160"/>
      <c r="W63" s="125"/>
      <c r="X63" s="126"/>
      <c r="Y63" s="126"/>
      <c r="Z63" s="126"/>
      <c r="AA63" s="126"/>
      <c r="AB63" s="126"/>
      <c r="AC63" s="126"/>
      <c r="AD63" s="126"/>
      <c r="AE63" s="126"/>
      <c r="AF63" s="126"/>
    </row>
    <row r="64" spans="1:33" x14ac:dyDescent="0.2">
      <c r="A64" s="157"/>
      <c r="B64" s="204">
        <f t="shared" ref="B64:B69" si="6">B63+1</f>
        <v>40120</v>
      </c>
      <c r="C64" s="205"/>
      <c r="D64" s="48"/>
      <c r="E64" s="52"/>
      <c r="F64" s="41"/>
      <c r="G64" s="51"/>
      <c r="H64" s="45"/>
      <c r="I64" s="41"/>
      <c r="J64" s="44"/>
      <c r="K64" s="52"/>
      <c r="L64" s="44"/>
      <c r="M64" s="51"/>
      <c r="N64" s="55"/>
      <c r="O64" s="56"/>
      <c r="P64" s="57"/>
      <c r="Q64" s="42"/>
      <c r="R64" s="58"/>
      <c r="S64" s="57"/>
      <c r="T64" s="58"/>
      <c r="U64" s="160"/>
      <c r="W64" s="122"/>
      <c r="X64" s="169" t="s">
        <v>70</v>
      </c>
      <c r="Y64" s="122"/>
      <c r="Z64" s="128"/>
      <c r="AA64" s="128"/>
      <c r="AB64" s="128"/>
      <c r="AC64" s="128"/>
      <c r="AD64" s="128"/>
      <c r="AE64" s="128"/>
      <c r="AF64" s="128"/>
    </row>
    <row r="65" spans="1:32" x14ac:dyDescent="0.2">
      <c r="A65" s="157"/>
      <c r="B65" s="204">
        <f t="shared" si="6"/>
        <v>40121</v>
      </c>
      <c r="C65" s="205"/>
      <c r="D65" s="48"/>
      <c r="E65" s="52"/>
      <c r="F65" s="41"/>
      <c r="G65" s="51"/>
      <c r="H65" s="45"/>
      <c r="I65" s="41"/>
      <c r="J65" s="44"/>
      <c r="K65" s="52"/>
      <c r="L65" s="44"/>
      <c r="M65" s="51"/>
      <c r="N65" s="55"/>
      <c r="O65" s="56"/>
      <c r="P65" s="57"/>
      <c r="Q65" s="42"/>
      <c r="R65" s="58"/>
      <c r="S65" s="57"/>
      <c r="T65" s="58"/>
      <c r="U65" s="160"/>
      <c r="Z65" s="20"/>
      <c r="AA65" s="20"/>
      <c r="AB65" s="20"/>
      <c r="AC65" s="20"/>
      <c r="AD65" s="20"/>
      <c r="AE65" s="20"/>
      <c r="AF65" s="20"/>
    </row>
    <row r="66" spans="1:32" x14ac:dyDescent="0.2">
      <c r="A66" s="157"/>
      <c r="B66" s="204">
        <f t="shared" si="6"/>
        <v>40122</v>
      </c>
      <c r="C66" s="205"/>
      <c r="D66" s="48"/>
      <c r="E66" s="52"/>
      <c r="F66" s="41"/>
      <c r="G66" s="51"/>
      <c r="H66" s="45"/>
      <c r="I66" s="41"/>
      <c r="J66" s="44"/>
      <c r="K66" s="52"/>
      <c r="L66" s="44"/>
      <c r="M66" s="51"/>
      <c r="N66" s="55"/>
      <c r="O66" s="56"/>
      <c r="P66" s="57"/>
      <c r="Q66" s="42"/>
      <c r="R66" s="58"/>
      <c r="S66" s="57"/>
      <c r="T66" s="58"/>
      <c r="U66" s="160"/>
    </row>
    <row r="67" spans="1:32" x14ac:dyDescent="0.2">
      <c r="A67" s="157"/>
      <c r="B67" s="204">
        <f t="shared" si="6"/>
        <v>40123</v>
      </c>
      <c r="C67" s="205"/>
      <c r="D67" s="48"/>
      <c r="E67" s="52"/>
      <c r="F67" s="41"/>
      <c r="G67" s="51"/>
      <c r="H67" s="45"/>
      <c r="I67" s="41"/>
      <c r="J67" s="44"/>
      <c r="K67" s="52"/>
      <c r="L67" s="44"/>
      <c r="M67" s="51"/>
      <c r="N67" s="55"/>
      <c r="O67" s="56"/>
      <c r="P67" s="57"/>
      <c r="Q67" s="42"/>
      <c r="R67" s="58"/>
      <c r="S67" s="57"/>
      <c r="T67" s="58"/>
      <c r="U67" s="160"/>
    </row>
    <row r="68" spans="1:32" x14ac:dyDescent="0.2">
      <c r="A68" s="157"/>
      <c r="B68" s="204">
        <f t="shared" si="6"/>
        <v>40124</v>
      </c>
      <c r="C68" s="205"/>
      <c r="D68" s="48"/>
      <c r="E68" s="52"/>
      <c r="F68" s="41"/>
      <c r="G68" s="51"/>
      <c r="H68" s="45"/>
      <c r="I68" s="41"/>
      <c r="J68" s="44"/>
      <c r="K68" s="52"/>
      <c r="L68" s="44"/>
      <c r="M68" s="51"/>
      <c r="N68" s="55"/>
      <c r="O68" s="56"/>
      <c r="P68" s="57"/>
      <c r="Q68" s="42"/>
      <c r="R68" s="58"/>
      <c r="S68" s="57"/>
      <c r="T68" s="58"/>
      <c r="U68" s="160"/>
    </row>
    <row r="69" spans="1:32" ht="15.75" thickBot="1" x14ac:dyDescent="0.25">
      <c r="A69" s="158"/>
      <c r="B69" s="221">
        <f t="shared" si="6"/>
        <v>40125</v>
      </c>
      <c r="C69" s="222"/>
      <c r="D69" s="82"/>
      <c r="E69" s="83">
        <f>LOOKUP(D70,$Z$10:$Z$62,$AA$10:$AA$62)</f>
        <v>195.78927072612507</v>
      </c>
      <c r="F69" s="84"/>
      <c r="G69" s="85"/>
      <c r="H69" s="86">
        <f>H70/7</f>
        <v>152.16772664711516</v>
      </c>
      <c r="I69" s="87"/>
      <c r="J69" s="13"/>
      <c r="K69" s="83">
        <f>K70/7</f>
        <v>9.378320428905937</v>
      </c>
      <c r="L69" s="13"/>
      <c r="M69" s="9"/>
      <c r="N69" s="86">
        <f>N70/7</f>
        <v>21.218387222339231</v>
      </c>
      <c r="O69" s="88"/>
      <c r="P69" s="89"/>
      <c r="Q69" s="90"/>
      <c r="R69" s="91"/>
      <c r="S69" s="89"/>
      <c r="T69" s="91"/>
      <c r="U69" s="160"/>
    </row>
    <row r="70" spans="1:32" ht="18" thickBot="1" x14ac:dyDescent="0.25">
      <c r="A70" s="158"/>
      <c r="B70" s="130">
        <v>1</v>
      </c>
      <c r="C70" s="96" t="s">
        <v>29</v>
      </c>
      <c r="D70" s="97">
        <f>D49+1</f>
        <v>6</v>
      </c>
      <c r="E70" s="98">
        <f>LOOKUP(D70,$Z$10:$Z$62,$AB$10:$AB$62)</f>
        <v>1370.5248950828754</v>
      </c>
      <c r="F70" s="99"/>
      <c r="G70" s="100"/>
      <c r="H70" s="101">
        <f>LOOKUP(D70,$Z$10:$Z$62,$AC$10:$AC$62)</f>
        <v>1065.1740865298061</v>
      </c>
      <c r="I70" s="72"/>
      <c r="J70" s="75"/>
      <c r="K70" s="98">
        <f>LOOKUP(D70,$Z$10:$Z$62,$AD$10:$AD$62)</f>
        <v>65.648243002341559</v>
      </c>
      <c r="L70" s="75"/>
      <c r="M70" s="73"/>
      <c r="N70" s="101">
        <f>LOOKUP(D70,$Z$10:$Z$62,$AE$10:$AE$62)</f>
        <v>148.52871055637462</v>
      </c>
      <c r="O70" s="78"/>
      <c r="P70" s="79"/>
      <c r="Q70" s="80"/>
      <c r="R70" s="81"/>
      <c r="S70" s="79"/>
      <c r="T70" s="81"/>
      <c r="U70" s="160"/>
    </row>
    <row r="71" spans="1:32" x14ac:dyDescent="0.2">
      <c r="A71" s="158"/>
      <c r="B71" s="206">
        <f>B69+1</f>
        <v>40126</v>
      </c>
      <c r="C71" s="207"/>
      <c r="D71" s="39"/>
      <c r="E71" s="92"/>
      <c r="F71" s="93"/>
      <c r="G71" s="94"/>
      <c r="H71" s="95"/>
      <c r="I71" s="61"/>
      <c r="J71" s="47"/>
      <c r="K71" s="64"/>
      <c r="L71" s="47"/>
      <c r="M71" s="62"/>
      <c r="N71" s="65"/>
      <c r="O71" s="66"/>
      <c r="P71" s="67"/>
      <c r="Q71" s="68"/>
      <c r="R71" s="69"/>
      <c r="S71" s="67"/>
      <c r="T71" s="69"/>
      <c r="U71" s="160"/>
    </row>
    <row r="72" spans="1:32" x14ac:dyDescent="0.2">
      <c r="A72" s="158"/>
      <c r="B72" s="204">
        <f t="shared" ref="B72:B77" si="7">B71+1</f>
        <v>40127</v>
      </c>
      <c r="C72" s="205"/>
      <c r="D72" s="49"/>
      <c r="E72" s="54"/>
      <c r="F72" s="43"/>
      <c r="G72" s="53"/>
      <c r="H72" s="46"/>
      <c r="I72" s="41"/>
      <c r="J72" s="44"/>
      <c r="K72" s="52"/>
      <c r="L72" s="44"/>
      <c r="M72" s="51"/>
      <c r="N72" s="55"/>
      <c r="O72" s="56"/>
      <c r="P72" s="57"/>
      <c r="Q72" s="42"/>
      <c r="R72" s="58"/>
      <c r="S72" s="57"/>
      <c r="T72" s="58"/>
      <c r="U72" s="160"/>
    </row>
    <row r="73" spans="1:32" x14ac:dyDescent="0.2">
      <c r="A73" s="158"/>
      <c r="B73" s="204">
        <f t="shared" si="7"/>
        <v>40128</v>
      </c>
      <c r="C73" s="205"/>
      <c r="D73" s="49"/>
      <c r="E73" s="54"/>
      <c r="F73" s="43"/>
      <c r="G73" s="53"/>
      <c r="H73" s="46"/>
      <c r="I73" s="41"/>
      <c r="J73" s="44"/>
      <c r="K73" s="52"/>
      <c r="L73" s="44"/>
      <c r="M73" s="51"/>
      <c r="N73" s="55"/>
      <c r="O73" s="56"/>
      <c r="P73" s="57"/>
      <c r="Q73" s="42"/>
      <c r="R73" s="58"/>
      <c r="S73" s="57"/>
      <c r="T73" s="58"/>
      <c r="U73" s="160"/>
    </row>
    <row r="74" spans="1:32" x14ac:dyDescent="0.2">
      <c r="A74" s="158"/>
      <c r="B74" s="204">
        <f t="shared" si="7"/>
        <v>40129</v>
      </c>
      <c r="C74" s="205"/>
      <c r="D74" s="49"/>
      <c r="E74" s="54"/>
      <c r="F74" s="43"/>
      <c r="G74" s="53"/>
      <c r="H74" s="46"/>
      <c r="I74" s="41"/>
      <c r="J74" s="44"/>
      <c r="K74" s="52"/>
      <c r="L74" s="44"/>
      <c r="M74" s="51"/>
      <c r="N74" s="55"/>
      <c r="O74" s="56"/>
      <c r="P74" s="57"/>
      <c r="Q74" s="42"/>
      <c r="R74" s="58"/>
      <c r="S74" s="57"/>
      <c r="T74" s="58"/>
      <c r="U74" s="160"/>
    </row>
    <row r="75" spans="1:32" x14ac:dyDescent="0.2">
      <c r="A75" s="158"/>
      <c r="B75" s="204">
        <f t="shared" si="7"/>
        <v>40130</v>
      </c>
      <c r="C75" s="205"/>
      <c r="D75" s="49"/>
      <c r="E75" s="54"/>
      <c r="F75" s="43"/>
      <c r="G75" s="53"/>
      <c r="H75" s="46"/>
      <c r="I75" s="41"/>
      <c r="J75" s="44"/>
      <c r="K75" s="52"/>
      <c r="L75" s="44"/>
      <c r="M75" s="51"/>
      <c r="N75" s="55"/>
      <c r="O75" s="56"/>
      <c r="P75" s="57"/>
      <c r="Q75" s="42"/>
      <c r="R75" s="58"/>
      <c r="S75" s="57"/>
      <c r="T75" s="58"/>
      <c r="U75" s="160"/>
    </row>
    <row r="76" spans="1:32" x14ac:dyDescent="0.2">
      <c r="A76" s="158"/>
      <c r="B76" s="204">
        <f t="shared" si="7"/>
        <v>40131</v>
      </c>
      <c r="C76" s="205"/>
      <c r="D76" s="49"/>
      <c r="E76" s="54"/>
      <c r="F76" s="43"/>
      <c r="G76" s="53"/>
      <c r="H76" s="46"/>
      <c r="I76" s="41"/>
      <c r="J76" s="44"/>
      <c r="K76" s="52"/>
      <c r="L76" s="44"/>
      <c r="M76" s="51"/>
      <c r="N76" s="55"/>
      <c r="O76" s="56"/>
      <c r="P76" s="57"/>
      <c r="Q76" s="42"/>
      <c r="R76" s="58"/>
      <c r="S76" s="57"/>
      <c r="T76" s="58"/>
      <c r="U76" s="160"/>
    </row>
    <row r="77" spans="1:32" ht="15.75" thickBot="1" x14ac:dyDescent="0.25">
      <c r="A77" s="158"/>
      <c r="B77" s="221">
        <f t="shared" si="7"/>
        <v>40132</v>
      </c>
      <c r="C77" s="222"/>
      <c r="D77" s="82"/>
      <c r="E77" s="83">
        <f>LOOKUP(D78,$Z$10:$Z$62,$AA$10:$AA$62)</f>
        <v>195.63209261352799</v>
      </c>
      <c r="F77" s="84"/>
      <c r="G77" s="85"/>
      <c r="H77" s="86">
        <f>H78/7</f>
        <v>154.68307023734246</v>
      </c>
      <c r="I77" s="87"/>
      <c r="J77" s="13"/>
      <c r="K77" s="83">
        <f>K78/7</f>
        <v>9.4372038265700517</v>
      </c>
      <c r="L77" s="13"/>
      <c r="M77" s="9"/>
      <c r="N77" s="86">
        <f>N78/7</f>
        <v>21.279251445308809</v>
      </c>
      <c r="O77" s="88"/>
      <c r="P77" s="89"/>
      <c r="Q77" s="90"/>
      <c r="R77" s="91"/>
      <c r="S77" s="89"/>
      <c r="T77" s="91"/>
      <c r="U77" s="160"/>
    </row>
    <row r="78" spans="1:32" ht="18" thickBot="1" x14ac:dyDescent="0.25">
      <c r="A78" s="158"/>
      <c r="B78" s="130">
        <v>2</v>
      </c>
      <c r="C78" s="96" t="s">
        <v>29</v>
      </c>
      <c r="D78" s="102">
        <f>D70+1</f>
        <v>7</v>
      </c>
      <c r="E78" s="98">
        <f>LOOKUP(D78,$Z$10:$Z$62,$AB$10:$AB$62)</f>
        <v>1369.424648294696</v>
      </c>
      <c r="F78" s="99"/>
      <c r="G78" s="100"/>
      <c r="H78" s="101">
        <f>LOOKUP(D78,$Z$10:$Z$62,$AC$10:$AC$62)</f>
        <v>1082.7814916613972</v>
      </c>
      <c r="I78" s="72"/>
      <c r="J78" s="75"/>
      <c r="K78" s="98">
        <f>LOOKUP(D78,$Z$10:$Z$62,$AD$10:$AD$62)</f>
        <v>66.060426785990359</v>
      </c>
      <c r="L78" s="75"/>
      <c r="M78" s="73"/>
      <c r="N78" s="101">
        <f>LOOKUP(D78,$Z$10:$Z$62,$AE$10:$AE$62)</f>
        <v>148.95476011716167</v>
      </c>
      <c r="O78" s="78"/>
      <c r="P78" s="79"/>
      <c r="Q78" s="80"/>
      <c r="R78" s="81"/>
      <c r="S78" s="79"/>
      <c r="T78" s="81"/>
      <c r="U78" s="160"/>
    </row>
    <row r="79" spans="1:32" x14ac:dyDescent="0.2">
      <c r="A79" s="158"/>
      <c r="B79" s="206">
        <f>B77+1</f>
        <v>40133</v>
      </c>
      <c r="C79" s="207"/>
      <c r="D79" s="39"/>
      <c r="E79" s="92"/>
      <c r="F79" s="93"/>
      <c r="G79" s="94"/>
      <c r="H79" s="95"/>
      <c r="I79" s="61"/>
      <c r="J79" s="47"/>
      <c r="K79" s="64"/>
      <c r="L79" s="47"/>
      <c r="M79" s="62"/>
      <c r="N79" s="65"/>
      <c r="O79" s="66"/>
      <c r="P79" s="67"/>
      <c r="Q79" s="68"/>
      <c r="R79" s="69"/>
      <c r="S79" s="67"/>
      <c r="T79" s="69"/>
      <c r="U79" s="160"/>
    </row>
    <row r="80" spans="1:32" x14ac:dyDescent="0.2">
      <c r="A80" s="158"/>
      <c r="B80" s="204">
        <f t="shared" ref="B80:B85" si="8">B79+1</f>
        <v>40134</v>
      </c>
      <c r="C80" s="205"/>
      <c r="D80" s="49"/>
      <c r="E80" s="54"/>
      <c r="F80" s="43"/>
      <c r="G80" s="53"/>
      <c r="H80" s="46"/>
      <c r="I80" s="41"/>
      <c r="J80" s="44"/>
      <c r="K80" s="52"/>
      <c r="L80" s="44"/>
      <c r="M80" s="51"/>
      <c r="N80" s="55"/>
      <c r="O80" s="56"/>
      <c r="P80" s="57"/>
      <c r="Q80" s="42"/>
      <c r="R80" s="58"/>
      <c r="S80" s="57"/>
      <c r="T80" s="58"/>
      <c r="U80" s="160"/>
    </row>
    <row r="81" spans="1:21" x14ac:dyDescent="0.2">
      <c r="A81" s="158"/>
      <c r="B81" s="204">
        <f t="shared" si="8"/>
        <v>40135</v>
      </c>
      <c r="C81" s="205"/>
      <c r="D81" s="49"/>
      <c r="E81" s="54"/>
      <c r="F81" s="43"/>
      <c r="G81" s="53"/>
      <c r="H81" s="46"/>
      <c r="I81" s="41"/>
      <c r="J81" s="44"/>
      <c r="K81" s="52"/>
      <c r="L81" s="44"/>
      <c r="M81" s="51"/>
      <c r="N81" s="55"/>
      <c r="O81" s="56"/>
      <c r="P81" s="57"/>
      <c r="Q81" s="42"/>
      <c r="R81" s="58"/>
      <c r="S81" s="57"/>
      <c r="T81" s="58"/>
      <c r="U81" s="160"/>
    </row>
    <row r="82" spans="1:21" x14ac:dyDescent="0.2">
      <c r="A82" s="158"/>
      <c r="B82" s="204">
        <f t="shared" si="8"/>
        <v>40136</v>
      </c>
      <c r="C82" s="205"/>
      <c r="D82" s="49"/>
      <c r="E82" s="54"/>
      <c r="F82" s="43"/>
      <c r="G82" s="53"/>
      <c r="H82" s="46"/>
      <c r="I82" s="41"/>
      <c r="J82" s="44"/>
      <c r="K82" s="52"/>
      <c r="L82" s="44"/>
      <c r="M82" s="51"/>
      <c r="N82" s="55"/>
      <c r="O82" s="56"/>
      <c r="P82" s="57"/>
      <c r="Q82" s="42"/>
      <c r="R82" s="58"/>
      <c r="S82" s="57"/>
      <c r="T82" s="58"/>
      <c r="U82" s="160"/>
    </row>
    <row r="83" spans="1:21" x14ac:dyDescent="0.2">
      <c r="A83" s="158"/>
      <c r="B83" s="204">
        <f t="shared" si="8"/>
        <v>40137</v>
      </c>
      <c r="C83" s="205"/>
      <c r="D83" s="49"/>
      <c r="E83" s="54"/>
      <c r="F83" s="43"/>
      <c r="G83" s="53"/>
      <c r="H83" s="46"/>
      <c r="I83" s="41"/>
      <c r="J83" s="44"/>
      <c r="K83" s="52"/>
      <c r="L83" s="44"/>
      <c r="M83" s="51"/>
      <c r="N83" s="55"/>
      <c r="O83" s="56"/>
      <c r="P83" s="57"/>
      <c r="Q83" s="42"/>
      <c r="R83" s="58"/>
      <c r="S83" s="57"/>
      <c r="T83" s="58"/>
      <c r="U83" s="160"/>
    </row>
    <row r="84" spans="1:21" x14ac:dyDescent="0.2">
      <c r="A84" s="158"/>
      <c r="B84" s="204">
        <f t="shared" si="8"/>
        <v>40138</v>
      </c>
      <c r="C84" s="205"/>
      <c r="D84" s="49"/>
      <c r="E84" s="54"/>
      <c r="F84" s="43"/>
      <c r="G84" s="53"/>
      <c r="H84" s="46"/>
      <c r="I84" s="41"/>
      <c r="J84" s="44"/>
      <c r="K84" s="52"/>
      <c r="L84" s="44"/>
      <c r="M84" s="51"/>
      <c r="N84" s="55"/>
      <c r="O84" s="56"/>
      <c r="P84" s="57"/>
      <c r="Q84" s="42"/>
      <c r="R84" s="58"/>
      <c r="S84" s="57"/>
      <c r="T84" s="58"/>
      <c r="U84" s="160"/>
    </row>
    <row r="85" spans="1:21" ht="15.75" thickBot="1" x14ac:dyDescent="0.25">
      <c r="A85" s="158"/>
      <c r="B85" s="221">
        <f t="shared" si="8"/>
        <v>40139</v>
      </c>
      <c r="C85" s="222"/>
      <c r="D85" s="82"/>
      <c r="E85" s="83">
        <f>LOOKUP(D86,$Z$10:$Z$62,$AA$10:$AA$62)</f>
        <v>195.50247637794027</v>
      </c>
      <c r="F85" s="84"/>
      <c r="G85" s="85"/>
      <c r="H85" s="86">
        <f>H86/7</f>
        <v>160.49225601431252</v>
      </c>
      <c r="I85" s="87"/>
      <c r="J85" s="13"/>
      <c r="K85" s="83">
        <f>K86/7</f>
        <v>9.9461902363780208</v>
      </c>
      <c r="L85" s="13"/>
      <c r="M85" s="9"/>
      <c r="N85" s="86">
        <f>N86/7</f>
        <v>21.52367936145745</v>
      </c>
      <c r="O85" s="88"/>
      <c r="P85" s="89"/>
      <c r="Q85" s="90"/>
      <c r="R85" s="91"/>
      <c r="S85" s="89"/>
      <c r="T85" s="91"/>
      <c r="U85" s="160"/>
    </row>
    <row r="86" spans="1:21" ht="18" thickBot="1" x14ac:dyDescent="0.25">
      <c r="A86" s="158"/>
      <c r="B86" s="130">
        <v>3</v>
      </c>
      <c r="C86" s="96" t="s">
        <v>29</v>
      </c>
      <c r="D86" s="102">
        <f>D78+1</f>
        <v>8</v>
      </c>
      <c r="E86" s="98">
        <f>LOOKUP(D86,$Z$10:$Z$62,$AB$10:$AB$62)</f>
        <v>1368.517334645582</v>
      </c>
      <c r="F86" s="99"/>
      <c r="G86" s="100"/>
      <c r="H86" s="101">
        <f>LOOKUP(D86,$Z$10:$Z$62,$AC$10:$AC$62)</f>
        <v>1123.4457921001876</v>
      </c>
      <c r="I86" s="72"/>
      <c r="J86" s="75"/>
      <c r="K86" s="98">
        <f>LOOKUP(D86,$Z$10:$Z$62,$AD$10:$AD$62)</f>
        <v>69.623331654646151</v>
      </c>
      <c r="L86" s="75"/>
      <c r="M86" s="73"/>
      <c r="N86" s="101">
        <f>LOOKUP(D86,$Z$10:$Z$62,$AE$10:$AE$62)</f>
        <v>150.66575553020215</v>
      </c>
      <c r="O86" s="78"/>
      <c r="P86" s="79"/>
      <c r="Q86" s="80"/>
      <c r="R86" s="81"/>
      <c r="S86" s="79"/>
      <c r="T86" s="81"/>
      <c r="U86" s="160"/>
    </row>
    <row r="87" spans="1:21" x14ac:dyDescent="0.2">
      <c r="A87" s="158"/>
      <c r="B87" s="206">
        <f>B85+1</f>
        <v>40140</v>
      </c>
      <c r="C87" s="207"/>
      <c r="D87" s="39"/>
      <c r="E87" s="92"/>
      <c r="F87" s="93"/>
      <c r="G87" s="94"/>
      <c r="H87" s="95"/>
      <c r="I87" s="61"/>
      <c r="J87" s="47"/>
      <c r="K87" s="64"/>
      <c r="L87" s="47"/>
      <c r="M87" s="62"/>
      <c r="N87" s="65"/>
      <c r="O87" s="66"/>
      <c r="P87" s="67"/>
      <c r="Q87" s="68"/>
      <c r="R87" s="69"/>
      <c r="S87" s="67"/>
      <c r="T87" s="69"/>
      <c r="U87" s="160"/>
    </row>
    <row r="88" spans="1:21" x14ac:dyDescent="0.2">
      <c r="A88" s="158"/>
      <c r="B88" s="204">
        <f t="shared" ref="B88:B93" si="9">B87+1</f>
        <v>40141</v>
      </c>
      <c r="C88" s="205"/>
      <c r="D88" s="49"/>
      <c r="E88" s="54"/>
      <c r="F88" s="43"/>
      <c r="G88" s="53"/>
      <c r="H88" s="46"/>
      <c r="I88" s="41"/>
      <c r="J88" s="44"/>
      <c r="K88" s="52"/>
      <c r="L88" s="44"/>
      <c r="M88" s="51"/>
      <c r="N88" s="55"/>
      <c r="O88" s="56"/>
      <c r="P88" s="57"/>
      <c r="Q88" s="42"/>
      <c r="R88" s="58"/>
      <c r="S88" s="57"/>
      <c r="T88" s="58"/>
      <c r="U88" s="160"/>
    </row>
    <row r="89" spans="1:21" x14ac:dyDescent="0.2">
      <c r="A89" s="158"/>
      <c r="B89" s="204">
        <f t="shared" si="9"/>
        <v>40142</v>
      </c>
      <c r="C89" s="205"/>
      <c r="D89" s="49"/>
      <c r="E89" s="54"/>
      <c r="F89" s="43"/>
      <c r="G89" s="53"/>
      <c r="H89" s="46"/>
      <c r="I89" s="41"/>
      <c r="J89" s="44"/>
      <c r="K89" s="52"/>
      <c r="L89" s="44"/>
      <c r="M89" s="51"/>
      <c r="N89" s="55"/>
      <c r="O89" s="56"/>
      <c r="P89" s="57"/>
      <c r="Q89" s="42"/>
      <c r="R89" s="58"/>
      <c r="S89" s="57"/>
      <c r="T89" s="58"/>
      <c r="U89" s="160"/>
    </row>
    <row r="90" spans="1:21" x14ac:dyDescent="0.2">
      <c r="A90" s="158"/>
      <c r="B90" s="204">
        <f t="shared" si="9"/>
        <v>40143</v>
      </c>
      <c r="C90" s="205"/>
      <c r="D90" s="49"/>
      <c r="E90" s="54"/>
      <c r="F90" s="43"/>
      <c r="G90" s="53"/>
      <c r="H90" s="46"/>
      <c r="I90" s="41"/>
      <c r="J90" s="44"/>
      <c r="K90" s="52"/>
      <c r="L90" s="44"/>
      <c r="M90" s="51"/>
      <c r="N90" s="55"/>
      <c r="O90" s="56"/>
      <c r="P90" s="57"/>
      <c r="Q90" s="42"/>
      <c r="R90" s="58"/>
      <c r="S90" s="57"/>
      <c r="T90" s="58"/>
      <c r="U90" s="160"/>
    </row>
    <row r="91" spans="1:21" x14ac:dyDescent="0.2">
      <c r="A91" s="158"/>
      <c r="B91" s="204">
        <f t="shared" si="9"/>
        <v>40144</v>
      </c>
      <c r="C91" s="205"/>
      <c r="D91" s="49"/>
      <c r="E91" s="54"/>
      <c r="F91" s="43"/>
      <c r="G91" s="53"/>
      <c r="H91" s="46"/>
      <c r="I91" s="41"/>
      <c r="J91" s="44"/>
      <c r="K91" s="52"/>
      <c r="L91" s="44"/>
      <c r="M91" s="51"/>
      <c r="N91" s="55"/>
      <c r="O91" s="56"/>
      <c r="P91" s="57"/>
      <c r="Q91" s="42"/>
      <c r="R91" s="58"/>
      <c r="S91" s="57"/>
      <c r="T91" s="58"/>
      <c r="U91" s="160"/>
    </row>
    <row r="92" spans="1:21" x14ac:dyDescent="0.2">
      <c r="A92" s="158"/>
      <c r="B92" s="204">
        <f t="shared" si="9"/>
        <v>40145</v>
      </c>
      <c r="C92" s="205"/>
      <c r="D92" s="49"/>
      <c r="E92" s="54"/>
      <c r="F92" s="43"/>
      <c r="G92" s="53"/>
      <c r="H92" s="46"/>
      <c r="I92" s="41"/>
      <c r="J92" s="44"/>
      <c r="K92" s="52"/>
      <c r="L92" s="44"/>
      <c r="M92" s="51"/>
      <c r="N92" s="55"/>
      <c r="O92" s="56"/>
      <c r="P92" s="57"/>
      <c r="Q92" s="42"/>
      <c r="R92" s="58"/>
      <c r="S92" s="57"/>
      <c r="T92" s="58"/>
      <c r="U92" s="160"/>
    </row>
    <row r="93" spans="1:21" ht="15.75" thickBot="1" x14ac:dyDescent="0.25">
      <c r="A93" s="158"/>
      <c r="B93" s="221">
        <f t="shared" si="9"/>
        <v>40146</v>
      </c>
      <c r="C93" s="222"/>
      <c r="D93" s="82"/>
      <c r="E93" s="83">
        <f>LOOKUP(D94,$Z$10:$Z$62,$AA$10:$AA$62)</f>
        <v>195.34783974069009</v>
      </c>
      <c r="F93" s="84"/>
      <c r="G93" s="85"/>
      <c r="H93" s="86">
        <f>H94/7</f>
        <v>169.80588155473077</v>
      </c>
      <c r="I93" s="87"/>
      <c r="J93" s="13"/>
      <c r="K93" s="83">
        <f>K94/7</f>
        <v>10.624511508033333</v>
      </c>
      <c r="L93" s="13"/>
      <c r="M93" s="9"/>
      <c r="N93" s="86">
        <f>N94/7</f>
        <v>21.665138173189039</v>
      </c>
      <c r="O93" s="88"/>
      <c r="P93" s="89"/>
      <c r="Q93" s="90"/>
      <c r="R93" s="91"/>
      <c r="S93" s="89"/>
      <c r="T93" s="91"/>
      <c r="U93" s="160"/>
    </row>
    <row r="94" spans="1:21" ht="18" thickBot="1" x14ac:dyDescent="0.25">
      <c r="A94" s="158"/>
      <c r="B94" s="130">
        <v>4</v>
      </c>
      <c r="C94" s="96" t="s">
        <v>29</v>
      </c>
      <c r="D94" s="102">
        <f>D86+1</f>
        <v>9</v>
      </c>
      <c r="E94" s="98">
        <f>LOOKUP(D94,$Z$10:$Z$62,$AB$10:$AB$62)</f>
        <v>1367.4348781848307</v>
      </c>
      <c r="F94" s="99"/>
      <c r="G94" s="100"/>
      <c r="H94" s="101">
        <f>LOOKUP(D94,$Z$10:$Z$62,$AC$10:$AC$62)</f>
        <v>1188.6411708831154</v>
      </c>
      <c r="I94" s="72"/>
      <c r="J94" s="75"/>
      <c r="K94" s="98">
        <f>LOOKUP(D94,$Z$10:$Z$62,$AD$10:$AD$62)</f>
        <v>74.371580556233326</v>
      </c>
      <c r="L94" s="75"/>
      <c r="M94" s="73"/>
      <c r="N94" s="101">
        <f>LOOKUP(D94,$Z$10:$Z$62,$AE$10:$AE$62)</f>
        <v>151.65596721232328</v>
      </c>
      <c r="O94" s="78"/>
      <c r="P94" s="79"/>
      <c r="Q94" s="80"/>
      <c r="R94" s="81"/>
      <c r="S94" s="79"/>
      <c r="T94" s="81"/>
      <c r="U94" s="160"/>
    </row>
    <row r="95" spans="1:21" x14ac:dyDescent="0.2">
      <c r="A95" s="158"/>
      <c r="B95" s="206"/>
      <c r="C95" s="207"/>
      <c r="D95" s="39"/>
      <c r="E95" s="92"/>
      <c r="F95" s="93"/>
      <c r="G95" s="94"/>
      <c r="H95" s="95"/>
      <c r="I95" s="61"/>
      <c r="J95" s="47"/>
      <c r="K95" s="64"/>
      <c r="L95" s="47"/>
      <c r="M95" s="62"/>
      <c r="N95" s="65"/>
      <c r="O95" s="66"/>
      <c r="P95" s="67"/>
      <c r="Q95" s="68"/>
      <c r="R95" s="69"/>
      <c r="S95" s="67"/>
      <c r="T95" s="69"/>
      <c r="U95" s="160"/>
    </row>
    <row r="96" spans="1:21" x14ac:dyDescent="0.2">
      <c r="A96" s="158"/>
      <c r="B96" s="204"/>
      <c r="C96" s="205"/>
      <c r="D96" s="49"/>
      <c r="E96" s="54"/>
      <c r="F96" s="43"/>
      <c r="G96" s="53"/>
      <c r="H96" s="46"/>
      <c r="I96" s="41"/>
      <c r="J96" s="44"/>
      <c r="K96" s="52"/>
      <c r="L96" s="44"/>
      <c r="M96" s="51"/>
      <c r="N96" s="55"/>
      <c r="O96" s="56"/>
      <c r="P96" s="57"/>
      <c r="Q96" s="42"/>
      <c r="R96" s="58"/>
      <c r="S96" s="57"/>
      <c r="T96" s="58"/>
      <c r="U96" s="160"/>
    </row>
    <row r="97" spans="1:21" x14ac:dyDescent="0.2">
      <c r="A97" s="158"/>
      <c r="B97" s="204"/>
      <c r="C97" s="205"/>
      <c r="D97" s="49"/>
      <c r="E97" s="54"/>
      <c r="F97" s="43"/>
      <c r="G97" s="53"/>
      <c r="H97" s="46"/>
      <c r="I97" s="41"/>
      <c r="J97" s="44"/>
      <c r="K97" s="52"/>
      <c r="L97" s="44"/>
      <c r="M97" s="51"/>
      <c r="N97" s="55"/>
      <c r="O97" s="56"/>
      <c r="P97" s="57"/>
      <c r="Q97" s="42"/>
      <c r="R97" s="58"/>
      <c r="S97" s="57"/>
      <c r="T97" s="58"/>
      <c r="U97" s="160"/>
    </row>
    <row r="98" spans="1:21" x14ac:dyDescent="0.2">
      <c r="A98" s="158"/>
      <c r="B98" s="204"/>
      <c r="C98" s="205"/>
      <c r="D98" s="49"/>
      <c r="E98" s="54"/>
      <c r="F98" s="43"/>
      <c r="G98" s="53"/>
      <c r="H98" s="46"/>
      <c r="I98" s="41"/>
      <c r="J98" s="44"/>
      <c r="K98" s="52"/>
      <c r="L98" s="44"/>
      <c r="M98" s="51"/>
      <c r="N98" s="55"/>
      <c r="O98" s="56"/>
      <c r="P98" s="57"/>
      <c r="Q98" s="42"/>
      <c r="R98" s="58"/>
      <c r="S98" s="57"/>
      <c r="T98" s="58"/>
      <c r="U98" s="160"/>
    </row>
    <row r="99" spans="1:21" x14ac:dyDescent="0.2">
      <c r="A99" s="158"/>
      <c r="B99" s="204"/>
      <c r="C99" s="205"/>
      <c r="D99" s="49"/>
      <c r="E99" s="54"/>
      <c r="F99" s="43"/>
      <c r="G99" s="53"/>
      <c r="H99" s="46"/>
      <c r="I99" s="41"/>
      <c r="J99" s="44"/>
      <c r="K99" s="52"/>
      <c r="L99" s="44"/>
      <c r="M99" s="51"/>
      <c r="N99" s="55"/>
      <c r="O99" s="56"/>
      <c r="P99" s="57"/>
      <c r="Q99" s="42"/>
      <c r="R99" s="58"/>
      <c r="S99" s="57"/>
      <c r="T99" s="58"/>
      <c r="U99" s="160"/>
    </row>
    <row r="100" spans="1:21" x14ac:dyDescent="0.2">
      <c r="A100" s="158"/>
      <c r="B100" s="204"/>
      <c r="C100" s="205"/>
      <c r="D100" s="49"/>
      <c r="E100" s="54"/>
      <c r="F100" s="43"/>
      <c r="G100" s="53"/>
      <c r="H100" s="46"/>
      <c r="I100" s="41"/>
      <c r="J100" s="44"/>
      <c r="K100" s="52"/>
      <c r="L100" s="44"/>
      <c r="M100" s="51"/>
      <c r="N100" s="55"/>
      <c r="O100" s="56"/>
      <c r="P100" s="57"/>
      <c r="Q100" s="42"/>
      <c r="R100" s="58"/>
      <c r="S100" s="57"/>
      <c r="T100" s="58"/>
      <c r="U100" s="160"/>
    </row>
    <row r="101" spans="1:21" ht="15.75" thickBot="1" x14ac:dyDescent="0.25">
      <c r="A101" s="158"/>
      <c r="B101" s="221"/>
      <c r="C101" s="222"/>
      <c r="D101" s="82"/>
      <c r="E101" s="83"/>
      <c r="F101" s="84"/>
      <c r="G101" s="85"/>
      <c r="H101" s="86"/>
      <c r="I101" s="87"/>
      <c r="J101" s="13"/>
      <c r="K101" s="83"/>
      <c r="L101" s="13"/>
      <c r="M101" s="9"/>
      <c r="N101" s="86"/>
      <c r="O101" s="88"/>
      <c r="P101" s="89"/>
      <c r="Q101" s="90"/>
      <c r="R101" s="91"/>
      <c r="S101" s="89"/>
      <c r="T101" s="91"/>
      <c r="U101" s="160"/>
    </row>
    <row r="102" spans="1:21" ht="20.100000000000001" customHeight="1" thickBot="1" x14ac:dyDescent="0.25">
      <c r="A102" s="158"/>
      <c r="B102" s="131">
        <v>5</v>
      </c>
      <c r="C102" s="132" t="s">
        <v>29</v>
      </c>
      <c r="D102" s="102"/>
      <c r="E102" s="98"/>
      <c r="F102" s="99"/>
      <c r="G102" s="100"/>
      <c r="H102" s="101"/>
      <c r="I102" s="72"/>
      <c r="J102" s="75"/>
      <c r="K102" s="106"/>
      <c r="L102" s="75"/>
      <c r="M102" s="73"/>
      <c r="N102" s="101"/>
      <c r="O102" s="81"/>
      <c r="P102" s="104"/>
      <c r="Q102" s="80"/>
      <c r="R102" s="105"/>
      <c r="S102" s="79"/>
      <c r="T102" s="81"/>
      <c r="U102" s="160"/>
    </row>
    <row r="103" spans="1:21" ht="20.100000000000001" customHeight="1" thickBot="1" x14ac:dyDescent="0.25">
      <c r="A103" s="158"/>
      <c r="B103" s="217" t="s">
        <v>0</v>
      </c>
      <c r="C103" s="218"/>
      <c r="D103" s="135"/>
      <c r="E103" s="37">
        <f>E70+E78+E86+E94+E102</f>
        <v>5475.9017562079844</v>
      </c>
      <c r="F103" s="32"/>
      <c r="G103" s="108"/>
      <c r="H103" s="37">
        <f>H70+H78+H86+H94+H102</f>
        <v>4460.0425411745064</v>
      </c>
      <c r="I103" s="14"/>
      <c r="J103" s="15"/>
      <c r="K103" s="36">
        <f>K70+K78+K86+K94+K102</f>
        <v>275.70358199921139</v>
      </c>
      <c r="L103" s="14"/>
      <c r="M103" s="15"/>
      <c r="N103" s="37">
        <f>N70+N78+N86+N94+N102</f>
        <v>599.80519341606168</v>
      </c>
      <c r="O103" s="10"/>
      <c r="P103" s="59"/>
      <c r="Q103" s="112"/>
      <c r="R103" s="26"/>
      <c r="S103" s="59"/>
      <c r="T103" s="26"/>
      <c r="U103" s="160"/>
    </row>
    <row r="104" spans="1:21" ht="20.100000000000001" customHeight="1" thickBot="1" x14ac:dyDescent="0.25">
      <c r="A104" s="158"/>
      <c r="B104" s="217" t="s">
        <v>1</v>
      </c>
      <c r="C104" s="218"/>
      <c r="D104" s="103"/>
      <c r="E104" s="143">
        <f>E103/28</f>
        <v>195.56791986457088</v>
      </c>
      <c r="F104" s="141"/>
      <c r="G104" s="142"/>
      <c r="H104" s="143">
        <f>H103/28</f>
        <v>159.28723361337524</v>
      </c>
      <c r="I104" s="141"/>
      <c r="J104" s="142"/>
      <c r="K104" s="144">
        <f>K103/28</f>
        <v>9.846556499971836</v>
      </c>
      <c r="L104" s="170"/>
      <c r="M104" s="171"/>
      <c r="N104" s="144">
        <f>N103/28</f>
        <v>21.421614050573631</v>
      </c>
      <c r="O104" s="81"/>
      <c r="P104" s="104"/>
      <c r="Q104" s="80"/>
      <c r="R104" s="105"/>
      <c r="S104" s="104"/>
      <c r="T104" s="105"/>
      <c r="U104" s="160"/>
    </row>
    <row r="105" spans="1:21" ht="20.100000000000001" customHeight="1" thickBot="1" x14ac:dyDescent="0.25">
      <c r="A105" s="158"/>
      <c r="B105" s="219" t="s">
        <v>45</v>
      </c>
      <c r="C105" s="220"/>
      <c r="D105" s="27"/>
      <c r="E105" s="31"/>
      <c r="F105" s="33"/>
      <c r="G105" s="109"/>
      <c r="H105" s="28"/>
      <c r="I105" s="72"/>
      <c r="J105" s="11"/>
      <c r="K105" s="7"/>
      <c r="L105" s="154"/>
      <c r="M105" s="11"/>
      <c r="N105" s="29"/>
      <c r="O105" s="111"/>
      <c r="P105" s="60"/>
      <c r="Q105" s="113"/>
      <c r="R105" s="30"/>
      <c r="S105" s="60"/>
      <c r="T105" s="30"/>
      <c r="U105" s="160"/>
    </row>
    <row r="106" spans="1:21" x14ac:dyDescent="0.2">
      <c r="A106" s="158"/>
      <c r="B106" s="161"/>
      <c r="C106" s="161"/>
      <c r="D106" s="161"/>
      <c r="E106" s="162" t="str">
        <f>$E$53</f>
        <v>＊作成：㈲日本養鶏コンサルタント　2009年</v>
      </c>
      <c r="F106" s="161"/>
      <c r="G106" s="161"/>
      <c r="H106" s="161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59"/>
    </row>
    <row r="107" spans="1:21" x14ac:dyDescent="0.2">
      <c r="A107" s="163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</row>
    <row r="108" spans="1:21" ht="24.95" customHeight="1" x14ac:dyDescent="0.25">
      <c r="A108" s="163"/>
      <c r="B108" s="1"/>
      <c r="C108" s="1"/>
      <c r="D108" s="203" t="str">
        <f>D55</f>
        <v>2009年</v>
      </c>
      <c r="E108" s="203"/>
      <c r="F108" s="50">
        <f>F55+1</f>
        <v>12</v>
      </c>
      <c r="G108" s="19" t="s">
        <v>16</v>
      </c>
      <c r="H108" s="16"/>
      <c r="I108" s="4"/>
      <c r="J108" s="1"/>
      <c r="K108" s="1"/>
      <c r="L108" s="201" t="s">
        <v>52</v>
      </c>
      <c r="M108" s="201"/>
      <c r="N108" s="201"/>
      <c r="O108" s="201"/>
      <c r="P108" s="201"/>
      <c r="Q108" s="201"/>
      <c r="R108" s="5"/>
      <c r="S108" s="1"/>
      <c r="T108" s="1"/>
      <c r="U108" s="165"/>
    </row>
    <row r="109" spans="1:21" ht="15.75" customHeight="1" thickBot="1" x14ac:dyDescent="0.25">
      <c r="A109" s="163"/>
      <c r="B109" s="1"/>
      <c r="C109" s="1"/>
      <c r="D109" s="1"/>
      <c r="E109" s="3"/>
      <c r="F109" s="3"/>
      <c r="G109" s="3"/>
      <c r="H109" s="3"/>
      <c r="I109" s="3"/>
      <c r="J109" s="1"/>
      <c r="K109" s="1"/>
      <c r="L109" s="202"/>
      <c r="M109" s="202"/>
      <c r="N109" s="202"/>
      <c r="O109" s="202"/>
      <c r="P109" s="202"/>
      <c r="Q109" s="202"/>
      <c r="R109" s="1"/>
      <c r="S109" s="152" t="str">
        <f>$S$3</f>
        <v>Ａ養鶏場</v>
      </c>
      <c r="T109" s="1"/>
      <c r="U109" s="165"/>
    </row>
    <row r="110" spans="1:21" ht="16.5" thickTop="1" thickBot="1" x14ac:dyDescent="0.25">
      <c r="A110" s="16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65"/>
    </row>
    <row r="111" spans="1:21" x14ac:dyDescent="0.2">
      <c r="A111" s="163"/>
      <c r="B111" s="23"/>
      <c r="C111" s="34"/>
      <c r="D111" s="24"/>
      <c r="E111" s="210" t="s">
        <v>3</v>
      </c>
      <c r="F111" s="211"/>
      <c r="G111" s="212"/>
      <c r="H111" s="210" t="s">
        <v>20</v>
      </c>
      <c r="I111" s="211"/>
      <c r="J111" s="212"/>
      <c r="K111" s="210" t="s">
        <v>31</v>
      </c>
      <c r="L111" s="211"/>
      <c r="M111" s="212"/>
      <c r="N111" s="210" t="s">
        <v>30</v>
      </c>
      <c r="O111" s="212"/>
      <c r="P111" s="210" t="s">
        <v>6</v>
      </c>
      <c r="Q111" s="211"/>
      <c r="R111" s="212"/>
      <c r="S111" s="155" t="s">
        <v>12</v>
      </c>
      <c r="T111" s="156"/>
      <c r="U111" s="166"/>
    </row>
    <row r="112" spans="1:21" x14ac:dyDescent="0.2">
      <c r="A112" s="163"/>
      <c r="B112" s="213" t="s">
        <v>51</v>
      </c>
      <c r="C112" s="214"/>
      <c r="D112" s="134" t="s">
        <v>44</v>
      </c>
      <c r="E112" s="8" t="s">
        <v>2</v>
      </c>
      <c r="F112" s="87" t="s">
        <v>4</v>
      </c>
      <c r="G112" s="25" t="s">
        <v>19</v>
      </c>
      <c r="H112" s="6" t="s">
        <v>2</v>
      </c>
      <c r="I112" s="87" t="s">
        <v>4</v>
      </c>
      <c r="J112" s="6" t="s">
        <v>17</v>
      </c>
      <c r="K112" s="8" t="s">
        <v>2</v>
      </c>
      <c r="L112" s="13" t="s">
        <v>4</v>
      </c>
      <c r="M112" s="15" t="s">
        <v>53</v>
      </c>
      <c r="N112" s="6" t="s">
        <v>2</v>
      </c>
      <c r="O112" s="9" t="s">
        <v>46</v>
      </c>
      <c r="P112" s="8" t="s">
        <v>7</v>
      </c>
      <c r="Q112" s="87" t="s">
        <v>9</v>
      </c>
      <c r="R112" s="25" t="s">
        <v>9</v>
      </c>
      <c r="S112" s="8"/>
      <c r="T112" s="9" t="s">
        <v>14</v>
      </c>
      <c r="U112" s="166"/>
    </row>
    <row r="113" spans="1:21" x14ac:dyDescent="0.2">
      <c r="A113" s="163"/>
      <c r="B113" s="213" t="s">
        <v>50</v>
      </c>
      <c r="C113" s="214"/>
      <c r="D113" s="134" t="s">
        <v>29</v>
      </c>
      <c r="E113" s="8"/>
      <c r="F113" s="114"/>
      <c r="G113" s="25" t="s">
        <v>37</v>
      </c>
      <c r="H113" s="6"/>
      <c r="I113" s="114"/>
      <c r="J113" s="6" t="s">
        <v>21</v>
      </c>
      <c r="K113" s="8"/>
      <c r="L113" s="14"/>
      <c r="M113" s="15"/>
      <c r="N113" s="4"/>
      <c r="O113" s="15" t="s">
        <v>5</v>
      </c>
      <c r="P113" s="8" t="s">
        <v>8</v>
      </c>
      <c r="Q113" s="114" t="s">
        <v>10</v>
      </c>
      <c r="R113" s="25" t="s">
        <v>11</v>
      </c>
      <c r="S113" s="8" t="s">
        <v>13</v>
      </c>
      <c r="T113" s="15" t="s">
        <v>15</v>
      </c>
      <c r="U113" s="166"/>
    </row>
    <row r="114" spans="1:21" ht="15.75" thickBot="1" x14ac:dyDescent="0.25">
      <c r="A114" s="163"/>
      <c r="B114" s="31"/>
      <c r="C114" s="35"/>
      <c r="D114" s="28"/>
      <c r="E114" s="7" t="s">
        <v>22</v>
      </c>
      <c r="F114" s="115" t="s">
        <v>47</v>
      </c>
      <c r="G114" s="38" t="s">
        <v>23</v>
      </c>
      <c r="H114" s="12" t="s">
        <v>25</v>
      </c>
      <c r="I114" s="115" t="s">
        <v>24</v>
      </c>
      <c r="J114" s="12" t="s">
        <v>18</v>
      </c>
      <c r="K114" s="7" t="s">
        <v>49</v>
      </c>
      <c r="L114" s="154" t="s">
        <v>24</v>
      </c>
      <c r="M114" s="11" t="s">
        <v>54</v>
      </c>
      <c r="N114" s="12" t="s">
        <v>49</v>
      </c>
      <c r="O114" s="11" t="s">
        <v>48</v>
      </c>
      <c r="P114" s="7"/>
      <c r="Q114" s="115" t="s">
        <v>27</v>
      </c>
      <c r="R114" s="38" t="s">
        <v>26</v>
      </c>
      <c r="S114" s="60"/>
      <c r="T114" s="111"/>
      <c r="U114" s="166"/>
    </row>
    <row r="115" spans="1:21" ht="18" thickBot="1" x14ac:dyDescent="0.25">
      <c r="A115" s="163"/>
      <c r="B115" s="223" t="s">
        <v>28</v>
      </c>
      <c r="C115" s="224"/>
      <c r="D115" s="70"/>
      <c r="E115" s="71"/>
      <c r="F115" s="72"/>
      <c r="G115" s="73"/>
      <c r="H115" s="74"/>
      <c r="I115" s="72"/>
      <c r="J115" s="75"/>
      <c r="K115" s="76"/>
      <c r="L115" s="75"/>
      <c r="M115" s="73"/>
      <c r="N115" s="77"/>
      <c r="O115" s="78"/>
      <c r="P115" s="79"/>
      <c r="Q115" s="80"/>
      <c r="R115" s="81"/>
      <c r="S115" s="79"/>
      <c r="T115" s="81"/>
      <c r="U115" s="166"/>
    </row>
    <row r="116" spans="1:21" x14ac:dyDescent="0.2">
      <c r="A116" s="163"/>
      <c r="B116" s="206">
        <f>B93+1</f>
        <v>40147</v>
      </c>
      <c r="C116" s="207"/>
      <c r="D116" s="40"/>
      <c r="E116" s="64"/>
      <c r="F116" s="61"/>
      <c r="G116" s="62"/>
      <c r="H116" s="63"/>
      <c r="I116" s="61"/>
      <c r="J116" s="47"/>
      <c r="K116" s="64"/>
      <c r="L116" s="47"/>
      <c r="M116" s="62"/>
      <c r="N116" s="65"/>
      <c r="O116" s="66"/>
      <c r="P116" s="67"/>
      <c r="Q116" s="68"/>
      <c r="R116" s="69"/>
      <c r="S116" s="67"/>
      <c r="T116" s="69"/>
      <c r="U116" s="166"/>
    </row>
    <row r="117" spans="1:21" x14ac:dyDescent="0.2">
      <c r="A117" s="163"/>
      <c r="B117" s="204">
        <f t="shared" ref="B117:B122" si="10">B116+1</f>
        <v>40148</v>
      </c>
      <c r="C117" s="205"/>
      <c r="D117" s="48"/>
      <c r="E117" s="52"/>
      <c r="F117" s="41"/>
      <c r="G117" s="51"/>
      <c r="H117" s="45"/>
      <c r="I117" s="41"/>
      <c r="J117" s="44"/>
      <c r="K117" s="52"/>
      <c r="L117" s="44"/>
      <c r="M117" s="51"/>
      <c r="N117" s="55"/>
      <c r="O117" s="56"/>
      <c r="P117" s="57"/>
      <c r="Q117" s="42"/>
      <c r="R117" s="58"/>
      <c r="S117" s="57"/>
      <c r="T117" s="58"/>
      <c r="U117" s="166"/>
    </row>
    <row r="118" spans="1:21" x14ac:dyDescent="0.2">
      <c r="A118" s="163"/>
      <c r="B118" s="204">
        <f t="shared" si="10"/>
        <v>40149</v>
      </c>
      <c r="C118" s="205"/>
      <c r="D118" s="48"/>
      <c r="E118" s="52"/>
      <c r="F118" s="41"/>
      <c r="G118" s="51"/>
      <c r="H118" s="45"/>
      <c r="I118" s="41"/>
      <c r="J118" s="44"/>
      <c r="K118" s="52"/>
      <c r="L118" s="44"/>
      <c r="M118" s="51"/>
      <c r="N118" s="55"/>
      <c r="O118" s="56"/>
      <c r="P118" s="57"/>
      <c r="Q118" s="42"/>
      <c r="R118" s="58"/>
      <c r="S118" s="57"/>
      <c r="T118" s="58"/>
      <c r="U118" s="166"/>
    </row>
    <row r="119" spans="1:21" x14ac:dyDescent="0.2">
      <c r="A119" s="163"/>
      <c r="B119" s="204">
        <f t="shared" si="10"/>
        <v>40150</v>
      </c>
      <c r="C119" s="205"/>
      <c r="D119" s="48"/>
      <c r="E119" s="52"/>
      <c r="F119" s="41"/>
      <c r="G119" s="51"/>
      <c r="H119" s="45"/>
      <c r="I119" s="41"/>
      <c r="J119" s="44"/>
      <c r="K119" s="52"/>
      <c r="L119" s="44"/>
      <c r="M119" s="51"/>
      <c r="N119" s="55"/>
      <c r="O119" s="56"/>
      <c r="P119" s="57"/>
      <c r="Q119" s="42"/>
      <c r="R119" s="58"/>
      <c r="S119" s="57"/>
      <c r="T119" s="58"/>
      <c r="U119" s="166"/>
    </row>
    <row r="120" spans="1:21" x14ac:dyDescent="0.2">
      <c r="A120" s="163"/>
      <c r="B120" s="204">
        <f t="shared" si="10"/>
        <v>40151</v>
      </c>
      <c r="C120" s="205"/>
      <c r="D120" s="48"/>
      <c r="E120" s="52"/>
      <c r="F120" s="41"/>
      <c r="G120" s="51"/>
      <c r="H120" s="45"/>
      <c r="I120" s="41"/>
      <c r="J120" s="44"/>
      <c r="K120" s="52"/>
      <c r="L120" s="44"/>
      <c r="M120" s="51"/>
      <c r="N120" s="55"/>
      <c r="O120" s="56"/>
      <c r="P120" s="57"/>
      <c r="Q120" s="42"/>
      <c r="R120" s="58"/>
      <c r="S120" s="57"/>
      <c r="T120" s="58"/>
      <c r="U120" s="166"/>
    </row>
    <row r="121" spans="1:21" x14ac:dyDescent="0.2">
      <c r="A121" s="163"/>
      <c r="B121" s="204">
        <f t="shared" si="10"/>
        <v>40152</v>
      </c>
      <c r="C121" s="205"/>
      <c r="D121" s="48"/>
      <c r="E121" s="52"/>
      <c r="F121" s="41"/>
      <c r="G121" s="51"/>
      <c r="H121" s="45"/>
      <c r="I121" s="41"/>
      <c r="J121" s="44"/>
      <c r="K121" s="52"/>
      <c r="L121" s="44"/>
      <c r="M121" s="51"/>
      <c r="N121" s="55"/>
      <c r="O121" s="56"/>
      <c r="P121" s="57"/>
      <c r="Q121" s="42"/>
      <c r="R121" s="58"/>
      <c r="S121" s="57"/>
      <c r="T121" s="58"/>
      <c r="U121" s="166"/>
    </row>
    <row r="122" spans="1:21" ht="15.75" thickBot="1" x14ac:dyDescent="0.25">
      <c r="A122" s="164"/>
      <c r="B122" s="221">
        <f t="shared" si="10"/>
        <v>40153</v>
      </c>
      <c r="C122" s="222"/>
      <c r="D122" s="82"/>
      <c r="E122" s="83">
        <f>LOOKUP(D123,$Z$10:$Z$62,$AA$10:$AA$62)</f>
        <v>195.19185931994528</v>
      </c>
      <c r="F122" s="84"/>
      <c r="G122" s="85"/>
      <c r="H122" s="86">
        <f>H123/7</f>
        <v>174.96627195915607</v>
      </c>
      <c r="I122" s="87"/>
      <c r="J122" s="13"/>
      <c r="K122" s="83">
        <f>K123/7</f>
        <v>11.038492318013169</v>
      </c>
      <c r="L122" s="13"/>
      <c r="M122" s="9"/>
      <c r="N122" s="86">
        <f>N123/7</f>
        <v>21.616254732063435</v>
      </c>
      <c r="O122" s="88"/>
      <c r="P122" s="89"/>
      <c r="Q122" s="90"/>
      <c r="R122" s="91"/>
      <c r="S122" s="89"/>
      <c r="T122" s="91"/>
      <c r="U122" s="166"/>
    </row>
    <row r="123" spans="1:21" ht="18" thickBot="1" x14ac:dyDescent="0.25">
      <c r="A123" s="164"/>
      <c r="B123" s="130">
        <v>1</v>
      </c>
      <c r="C123" s="96" t="s">
        <v>29</v>
      </c>
      <c r="D123" s="97">
        <f>D94+1</f>
        <v>10</v>
      </c>
      <c r="E123" s="98">
        <f>LOOKUP(D123,$Z$10:$Z$62,$AB$10:$AB$62)</f>
        <v>1366.343015239617</v>
      </c>
      <c r="F123" s="99"/>
      <c r="G123" s="100"/>
      <c r="H123" s="101">
        <f>LOOKUP(D123,$Z$10:$Z$62,$AC$10:$AC$62)</f>
        <v>1224.7639037140925</v>
      </c>
      <c r="I123" s="72"/>
      <c r="J123" s="75"/>
      <c r="K123" s="98">
        <f>LOOKUP(D123,$Z$10:$Z$62,$AD$10:$AD$62)</f>
        <v>77.269446226092185</v>
      </c>
      <c r="L123" s="75"/>
      <c r="M123" s="73"/>
      <c r="N123" s="101">
        <f>LOOKUP(D123,$Z$10:$Z$62,$AE$10:$AE$62)</f>
        <v>151.31378312444406</v>
      </c>
      <c r="O123" s="78"/>
      <c r="P123" s="79"/>
      <c r="Q123" s="80"/>
      <c r="R123" s="81"/>
      <c r="S123" s="79"/>
      <c r="T123" s="81"/>
      <c r="U123" s="166"/>
    </row>
    <row r="124" spans="1:21" x14ac:dyDescent="0.2">
      <c r="A124" s="164"/>
      <c r="B124" s="206">
        <f>B122+1</f>
        <v>40154</v>
      </c>
      <c r="C124" s="207"/>
      <c r="D124" s="39"/>
      <c r="E124" s="92"/>
      <c r="F124" s="93"/>
      <c r="G124" s="94"/>
      <c r="H124" s="95"/>
      <c r="I124" s="61"/>
      <c r="J124" s="47"/>
      <c r="K124" s="64"/>
      <c r="L124" s="47"/>
      <c r="M124" s="62"/>
      <c r="N124" s="65"/>
      <c r="O124" s="66"/>
      <c r="P124" s="67"/>
      <c r="Q124" s="68"/>
      <c r="R124" s="69"/>
      <c r="S124" s="67"/>
      <c r="T124" s="69"/>
      <c r="U124" s="166"/>
    </row>
    <row r="125" spans="1:21" x14ac:dyDescent="0.2">
      <c r="A125" s="164"/>
      <c r="B125" s="204">
        <f t="shared" ref="B125:B130" si="11">B124+1</f>
        <v>40155</v>
      </c>
      <c r="C125" s="205"/>
      <c r="D125" s="49"/>
      <c r="E125" s="54"/>
      <c r="F125" s="43"/>
      <c r="G125" s="53"/>
      <c r="H125" s="46"/>
      <c r="I125" s="41"/>
      <c r="J125" s="44"/>
      <c r="K125" s="52"/>
      <c r="L125" s="44"/>
      <c r="M125" s="51"/>
      <c r="N125" s="55"/>
      <c r="O125" s="56"/>
      <c r="P125" s="57"/>
      <c r="Q125" s="42"/>
      <c r="R125" s="58"/>
      <c r="S125" s="57"/>
      <c r="T125" s="58"/>
      <c r="U125" s="166"/>
    </row>
    <row r="126" spans="1:21" x14ac:dyDescent="0.2">
      <c r="A126" s="164"/>
      <c r="B126" s="204">
        <f t="shared" si="11"/>
        <v>40156</v>
      </c>
      <c r="C126" s="205"/>
      <c r="D126" s="49"/>
      <c r="E126" s="54"/>
      <c r="F126" s="43"/>
      <c r="G126" s="53"/>
      <c r="H126" s="46"/>
      <c r="I126" s="41"/>
      <c r="J126" s="44"/>
      <c r="K126" s="52"/>
      <c r="L126" s="44"/>
      <c r="M126" s="51"/>
      <c r="N126" s="55"/>
      <c r="O126" s="56"/>
      <c r="P126" s="57"/>
      <c r="Q126" s="42"/>
      <c r="R126" s="58"/>
      <c r="S126" s="57"/>
      <c r="T126" s="58"/>
      <c r="U126" s="166"/>
    </row>
    <row r="127" spans="1:21" x14ac:dyDescent="0.2">
      <c r="A127" s="164"/>
      <c r="B127" s="204">
        <f t="shared" si="11"/>
        <v>40157</v>
      </c>
      <c r="C127" s="205"/>
      <c r="D127" s="49"/>
      <c r="E127" s="54"/>
      <c r="F127" s="43"/>
      <c r="G127" s="53"/>
      <c r="H127" s="46"/>
      <c r="I127" s="41"/>
      <c r="J127" s="44"/>
      <c r="K127" s="52"/>
      <c r="L127" s="44"/>
      <c r="M127" s="51"/>
      <c r="N127" s="55"/>
      <c r="O127" s="56"/>
      <c r="P127" s="57"/>
      <c r="Q127" s="42"/>
      <c r="R127" s="58"/>
      <c r="S127" s="57"/>
      <c r="T127" s="58"/>
      <c r="U127" s="166"/>
    </row>
    <row r="128" spans="1:21" x14ac:dyDescent="0.2">
      <c r="A128" s="164"/>
      <c r="B128" s="204">
        <f t="shared" si="11"/>
        <v>40158</v>
      </c>
      <c r="C128" s="205"/>
      <c r="D128" s="49"/>
      <c r="E128" s="54"/>
      <c r="F128" s="43"/>
      <c r="G128" s="53"/>
      <c r="H128" s="46"/>
      <c r="I128" s="41"/>
      <c r="J128" s="44"/>
      <c r="K128" s="52"/>
      <c r="L128" s="44"/>
      <c r="M128" s="51"/>
      <c r="N128" s="55"/>
      <c r="O128" s="56"/>
      <c r="P128" s="57"/>
      <c r="Q128" s="42"/>
      <c r="R128" s="58"/>
      <c r="S128" s="57"/>
      <c r="T128" s="58"/>
      <c r="U128" s="166"/>
    </row>
    <row r="129" spans="1:21" x14ac:dyDescent="0.2">
      <c r="A129" s="164"/>
      <c r="B129" s="204">
        <f t="shared" si="11"/>
        <v>40159</v>
      </c>
      <c r="C129" s="205"/>
      <c r="D129" s="49"/>
      <c r="E129" s="54"/>
      <c r="F129" s="43"/>
      <c r="G129" s="53"/>
      <c r="H129" s="46"/>
      <c r="I129" s="41"/>
      <c r="J129" s="44"/>
      <c r="K129" s="52"/>
      <c r="L129" s="44"/>
      <c r="M129" s="51"/>
      <c r="N129" s="55"/>
      <c r="O129" s="56"/>
      <c r="P129" s="57"/>
      <c r="Q129" s="42"/>
      <c r="R129" s="58"/>
      <c r="S129" s="57"/>
      <c r="T129" s="58"/>
      <c r="U129" s="166"/>
    </row>
    <row r="130" spans="1:21" ht="15.75" thickBot="1" x14ac:dyDescent="0.25">
      <c r="A130" s="164"/>
      <c r="B130" s="221">
        <f t="shared" si="11"/>
        <v>40160</v>
      </c>
      <c r="C130" s="222"/>
      <c r="D130" s="82"/>
      <c r="E130" s="83">
        <f>LOOKUP(D131,$Z$10:$Z$62,$AA$10:$AA$62)</f>
        <v>195.04716746597236</v>
      </c>
      <c r="F130" s="84"/>
      <c r="G130" s="85"/>
      <c r="H130" s="86">
        <f>H131/7</f>
        <v>179.93423188777692</v>
      </c>
      <c r="I130" s="87"/>
      <c r="J130" s="13"/>
      <c r="K130" s="83">
        <f>K131/7</f>
        <v>11.446641049887836</v>
      </c>
      <c r="L130" s="13"/>
      <c r="M130" s="9"/>
      <c r="N130" s="86">
        <f>N131/7</f>
        <v>21.635293295123009</v>
      </c>
      <c r="O130" s="88"/>
      <c r="P130" s="89"/>
      <c r="Q130" s="90"/>
      <c r="R130" s="91"/>
      <c r="S130" s="89"/>
      <c r="T130" s="91"/>
      <c r="U130" s="166"/>
    </row>
    <row r="131" spans="1:21" ht="18" thickBot="1" x14ac:dyDescent="0.25">
      <c r="A131" s="164"/>
      <c r="B131" s="130">
        <v>2</v>
      </c>
      <c r="C131" s="96" t="s">
        <v>29</v>
      </c>
      <c r="D131" s="102">
        <f>D123+1</f>
        <v>11</v>
      </c>
      <c r="E131" s="98">
        <f>LOOKUP(D131,$Z$10:$Z$62,$AB$10:$AB$62)</f>
        <v>1365.3301722618066</v>
      </c>
      <c r="F131" s="99"/>
      <c r="G131" s="100"/>
      <c r="H131" s="101">
        <f>LOOKUP(D131,$Z$10:$Z$62,$AC$10:$AC$62)</f>
        <v>1259.5396232144385</v>
      </c>
      <c r="I131" s="72"/>
      <c r="J131" s="75"/>
      <c r="K131" s="98">
        <f>LOOKUP(D131,$Z$10:$Z$62,$AD$10:$AD$62)</f>
        <v>80.126487349214855</v>
      </c>
      <c r="L131" s="75"/>
      <c r="M131" s="73"/>
      <c r="N131" s="101">
        <f>LOOKUP(D131,$Z$10:$Z$62,$AE$10:$AE$62)</f>
        <v>151.44705306586107</v>
      </c>
      <c r="O131" s="78"/>
      <c r="P131" s="79"/>
      <c r="Q131" s="80"/>
      <c r="R131" s="81"/>
      <c r="S131" s="79"/>
      <c r="T131" s="81"/>
      <c r="U131" s="166"/>
    </row>
    <row r="132" spans="1:21" x14ac:dyDescent="0.2">
      <c r="A132" s="164"/>
      <c r="B132" s="206">
        <f>B130+1</f>
        <v>40161</v>
      </c>
      <c r="C132" s="207"/>
      <c r="D132" s="39"/>
      <c r="E132" s="92"/>
      <c r="F132" s="93"/>
      <c r="G132" s="94"/>
      <c r="H132" s="95"/>
      <c r="I132" s="61"/>
      <c r="J132" s="47"/>
      <c r="K132" s="64"/>
      <c r="L132" s="47"/>
      <c r="M132" s="62"/>
      <c r="N132" s="65"/>
      <c r="O132" s="66"/>
      <c r="P132" s="67"/>
      <c r="Q132" s="68"/>
      <c r="R132" s="69"/>
      <c r="S132" s="67"/>
      <c r="T132" s="69"/>
      <c r="U132" s="166"/>
    </row>
    <row r="133" spans="1:21" x14ac:dyDescent="0.2">
      <c r="A133" s="164"/>
      <c r="B133" s="204">
        <f t="shared" ref="B133:B138" si="12">B132+1</f>
        <v>40162</v>
      </c>
      <c r="C133" s="205"/>
      <c r="D133" s="49"/>
      <c r="E133" s="54"/>
      <c r="F133" s="43"/>
      <c r="G133" s="53"/>
      <c r="H133" s="46"/>
      <c r="I133" s="41"/>
      <c r="J133" s="44"/>
      <c r="K133" s="52"/>
      <c r="L133" s="44"/>
      <c r="M133" s="51"/>
      <c r="N133" s="55"/>
      <c r="O133" s="56"/>
      <c r="P133" s="57"/>
      <c r="Q133" s="42"/>
      <c r="R133" s="58"/>
      <c r="S133" s="57"/>
      <c r="T133" s="58"/>
      <c r="U133" s="166"/>
    </row>
    <row r="134" spans="1:21" x14ac:dyDescent="0.2">
      <c r="A134" s="164"/>
      <c r="B134" s="204">
        <f t="shared" si="12"/>
        <v>40163</v>
      </c>
      <c r="C134" s="205"/>
      <c r="D134" s="49"/>
      <c r="E134" s="54"/>
      <c r="F134" s="43"/>
      <c r="G134" s="53"/>
      <c r="H134" s="46"/>
      <c r="I134" s="41"/>
      <c r="J134" s="44"/>
      <c r="K134" s="52"/>
      <c r="L134" s="44"/>
      <c r="M134" s="51"/>
      <c r="N134" s="55"/>
      <c r="O134" s="56"/>
      <c r="P134" s="57"/>
      <c r="Q134" s="42"/>
      <c r="R134" s="58"/>
      <c r="S134" s="57"/>
      <c r="T134" s="58"/>
      <c r="U134" s="166"/>
    </row>
    <row r="135" spans="1:21" x14ac:dyDescent="0.2">
      <c r="A135" s="164"/>
      <c r="B135" s="204">
        <f t="shared" si="12"/>
        <v>40164</v>
      </c>
      <c r="C135" s="205"/>
      <c r="D135" s="49"/>
      <c r="E135" s="54"/>
      <c r="F135" s="43"/>
      <c r="G135" s="53"/>
      <c r="H135" s="46"/>
      <c r="I135" s="41"/>
      <c r="J135" s="44"/>
      <c r="K135" s="52"/>
      <c r="L135" s="44"/>
      <c r="M135" s="51"/>
      <c r="N135" s="55"/>
      <c r="O135" s="56"/>
      <c r="P135" s="57"/>
      <c r="Q135" s="42"/>
      <c r="R135" s="58"/>
      <c r="S135" s="57"/>
      <c r="T135" s="58"/>
      <c r="U135" s="166"/>
    </row>
    <row r="136" spans="1:21" x14ac:dyDescent="0.2">
      <c r="A136" s="164"/>
      <c r="B136" s="204">
        <f t="shared" si="12"/>
        <v>40165</v>
      </c>
      <c r="C136" s="205"/>
      <c r="D136" s="49"/>
      <c r="E136" s="54"/>
      <c r="F136" s="43"/>
      <c r="G136" s="53"/>
      <c r="H136" s="46"/>
      <c r="I136" s="41"/>
      <c r="J136" s="44"/>
      <c r="K136" s="52"/>
      <c r="L136" s="44"/>
      <c r="M136" s="51"/>
      <c r="N136" s="55"/>
      <c r="O136" s="56"/>
      <c r="P136" s="57"/>
      <c r="Q136" s="42"/>
      <c r="R136" s="58"/>
      <c r="S136" s="57"/>
      <c r="T136" s="58"/>
      <c r="U136" s="166"/>
    </row>
    <row r="137" spans="1:21" x14ac:dyDescent="0.2">
      <c r="A137" s="164"/>
      <c r="B137" s="204">
        <f t="shared" si="12"/>
        <v>40166</v>
      </c>
      <c r="C137" s="205"/>
      <c r="D137" s="49"/>
      <c r="E137" s="54"/>
      <c r="F137" s="43"/>
      <c r="G137" s="53"/>
      <c r="H137" s="46"/>
      <c r="I137" s="41"/>
      <c r="J137" s="44"/>
      <c r="K137" s="52"/>
      <c r="L137" s="44"/>
      <c r="M137" s="51"/>
      <c r="N137" s="55"/>
      <c r="O137" s="56"/>
      <c r="P137" s="57"/>
      <c r="Q137" s="42"/>
      <c r="R137" s="58"/>
      <c r="S137" s="57"/>
      <c r="T137" s="58"/>
      <c r="U137" s="166"/>
    </row>
    <row r="138" spans="1:21" ht="15.75" thickBot="1" x14ac:dyDescent="0.25">
      <c r="A138" s="164"/>
      <c r="B138" s="221">
        <f t="shared" si="12"/>
        <v>40167</v>
      </c>
      <c r="C138" s="222"/>
      <c r="D138" s="82"/>
      <c r="E138" s="83">
        <f>LOOKUP(D139,$Z$10:$Z$62,$AA$10:$AA$62)</f>
        <v>194.88887931162253</v>
      </c>
      <c r="F138" s="84"/>
      <c r="G138" s="85"/>
      <c r="H138" s="86">
        <f>H139/7</f>
        <v>180.69682387982192</v>
      </c>
      <c r="I138" s="87"/>
      <c r="J138" s="13"/>
      <c r="K138" s="83">
        <f>K139/7</f>
        <v>11.521265805533691</v>
      </c>
      <c r="L138" s="13"/>
      <c r="M138" s="9"/>
      <c r="N138" s="86">
        <f>N139/7</f>
        <v>21.696564483670958</v>
      </c>
      <c r="O138" s="88"/>
      <c r="P138" s="89"/>
      <c r="Q138" s="90"/>
      <c r="R138" s="91"/>
      <c r="S138" s="89"/>
      <c r="T138" s="91"/>
      <c r="U138" s="166"/>
    </row>
    <row r="139" spans="1:21" ht="18" thickBot="1" x14ac:dyDescent="0.25">
      <c r="A139" s="164"/>
      <c r="B139" s="130">
        <v>3</v>
      </c>
      <c r="C139" s="96" t="s">
        <v>29</v>
      </c>
      <c r="D139" s="102">
        <f>D131+1</f>
        <v>12</v>
      </c>
      <c r="E139" s="98">
        <f>LOOKUP(D139,$Z$10:$Z$62,$AB$10:$AB$62)</f>
        <v>1364.2221551813577</v>
      </c>
      <c r="F139" s="99"/>
      <c r="G139" s="100"/>
      <c r="H139" s="101">
        <f>LOOKUP(D139,$Z$10:$Z$62,$AC$10:$AC$62)</f>
        <v>1264.8777671587534</v>
      </c>
      <c r="I139" s="72"/>
      <c r="J139" s="75"/>
      <c r="K139" s="98">
        <f>LOOKUP(D139,$Z$10:$Z$62,$AD$10:$AD$62)</f>
        <v>80.64886063873584</v>
      </c>
      <c r="L139" s="75"/>
      <c r="M139" s="73"/>
      <c r="N139" s="101">
        <f>LOOKUP(D139,$Z$10:$Z$62,$AE$10:$AE$62)</f>
        <v>151.87595138569671</v>
      </c>
      <c r="O139" s="78"/>
      <c r="P139" s="79"/>
      <c r="Q139" s="80"/>
      <c r="R139" s="81"/>
      <c r="S139" s="79"/>
      <c r="T139" s="81"/>
      <c r="U139" s="166"/>
    </row>
    <row r="140" spans="1:21" x14ac:dyDescent="0.2">
      <c r="A140" s="164"/>
      <c r="B140" s="206">
        <f>B138+1</f>
        <v>40168</v>
      </c>
      <c r="C140" s="207"/>
      <c r="D140" s="39"/>
      <c r="E140" s="92"/>
      <c r="F140" s="93"/>
      <c r="G140" s="94"/>
      <c r="H140" s="95"/>
      <c r="I140" s="61"/>
      <c r="J140" s="47"/>
      <c r="K140" s="64"/>
      <c r="L140" s="47"/>
      <c r="M140" s="62"/>
      <c r="N140" s="65"/>
      <c r="O140" s="66"/>
      <c r="P140" s="67"/>
      <c r="Q140" s="68"/>
      <c r="R140" s="69"/>
      <c r="S140" s="67"/>
      <c r="T140" s="69"/>
      <c r="U140" s="166"/>
    </row>
    <row r="141" spans="1:21" x14ac:dyDescent="0.2">
      <c r="A141" s="164"/>
      <c r="B141" s="204">
        <f t="shared" ref="B141:B146" si="13">B140+1</f>
        <v>40169</v>
      </c>
      <c r="C141" s="205"/>
      <c r="D141" s="49"/>
      <c r="E141" s="54"/>
      <c r="F141" s="43"/>
      <c r="G141" s="53"/>
      <c r="H141" s="46"/>
      <c r="I141" s="41"/>
      <c r="J141" s="44"/>
      <c r="K141" s="52"/>
      <c r="L141" s="44"/>
      <c r="M141" s="51"/>
      <c r="N141" s="55"/>
      <c r="O141" s="56"/>
      <c r="P141" s="57"/>
      <c r="Q141" s="42"/>
      <c r="R141" s="58"/>
      <c r="S141" s="57"/>
      <c r="T141" s="58"/>
      <c r="U141" s="166"/>
    </row>
    <row r="142" spans="1:21" x14ac:dyDescent="0.2">
      <c r="A142" s="164"/>
      <c r="B142" s="204">
        <f t="shared" si="13"/>
        <v>40170</v>
      </c>
      <c r="C142" s="205"/>
      <c r="D142" s="49"/>
      <c r="E142" s="54"/>
      <c r="F142" s="43"/>
      <c r="G142" s="53"/>
      <c r="H142" s="46"/>
      <c r="I142" s="41"/>
      <c r="J142" s="44"/>
      <c r="K142" s="52"/>
      <c r="L142" s="44"/>
      <c r="M142" s="51"/>
      <c r="N142" s="55"/>
      <c r="O142" s="56"/>
      <c r="P142" s="57"/>
      <c r="Q142" s="42"/>
      <c r="R142" s="58"/>
      <c r="S142" s="57"/>
      <c r="T142" s="58"/>
      <c r="U142" s="166"/>
    </row>
    <row r="143" spans="1:21" x14ac:dyDescent="0.2">
      <c r="A143" s="164"/>
      <c r="B143" s="204">
        <f t="shared" si="13"/>
        <v>40171</v>
      </c>
      <c r="C143" s="205"/>
      <c r="D143" s="49"/>
      <c r="E143" s="54"/>
      <c r="F143" s="43"/>
      <c r="G143" s="53"/>
      <c r="H143" s="46"/>
      <c r="I143" s="41"/>
      <c r="J143" s="44"/>
      <c r="K143" s="52"/>
      <c r="L143" s="44"/>
      <c r="M143" s="51"/>
      <c r="N143" s="55"/>
      <c r="O143" s="56"/>
      <c r="P143" s="57"/>
      <c r="Q143" s="42"/>
      <c r="R143" s="58"/>
      <c r="S143" s="57"/>
      <c r="T143" s="58"/>
      <c r="U143" s="166"/>
    </row>
    <row r="144" spans="1:21" x14ac:dyDescent="0.2">
      <c r="A144" s="164"/>
      <c r="B144" s="204">
        <f t="shared" si="13"/>
        <v>40172</v>
      </c>
      <c r="C144" s="205"/>
      <c r="D144" s="49"/>
      <c r="E144" s="54"/>
      <c r="F144" s="43"/>
      <c r="G144" s="53"/>
      <c r="H144" s="46"/>
      <c r="I144" s="41"/>
      <c r="J144" s="44"/>
      <c r="K144" s="52"/>
      <c r="L144" s="44"/>
      <c r="M144" s="51"/>
      <c r="N144" s="55"/>
      <c r="O144" s="56"/>
      <c r="P144" s="57"/>
      <c r="Q144" s="42"/>
      <c r="R144" s="58"/>
      <c r="S144" s="57"/>
      <c r="T144" s="58"/>
      <c r="U144" s="166"/>
    </row>
    <row r="145" spans="1:21" x14ac:dyDescent="0.2">
      <c r="A145" s="164"/>
      <c r="B145" s="204">
        <f t="shared" si="13"/>
        <v>40173</v>
      </c>
      <c r="C145" s="205"/>
      <c r="D145" s="49"/>
      <c r="E145" s="54"/>
      <c r="F145" s="43"/>
      <c r="G145" s="53"/>
      <c r="H145" s="46"/>
      <c r="I145" s="41"/>
      <c r="J145" s="44"/>
      <c r="K145" s="52"/>
      <c r="L145" s="44"/>
      <c r="M145" s="51"/>
      <c r="N145" s="55"/>
      <c r="O145" s="56"/>
      <c r="P145" s="57"/>
      <c r="Q145" s="42"/>
      <c r="R145" s="58"/>
      <c r="S145" s="57"/>
      <c r="T145" s="58"/>
      <c r="U145" s="166"/>
    </row>
    <row r="146" spans="1:21" ht="15.75" thickBot="1" x14ac:dyDescent="0.25">
      <c r="A146" s="164"/>
      <c r="B146" s="221">
        <f t="shared" si="13"/>
        <v>40174</v>
      </c>
      <c r="C146" s="222"/>
      <c r="D146" s="82"/>
      <c r="E146" s="83">
        <f>LOOKUP(D147,$Z$10:$Z$62,$AA$10:$AA$62)</f>
        <v>237.33469478973973</v>
      </c>
      <c r="F146" s="84"/>
      <c r="G146" s="85"/>
      <c r="H146" s="86">
        <f>H147/7</f>
        <v>179.8591008748667</v>
      </c>
      <c r="I146" s="87"/>
      <c r="J146" s="13"/>
      <c r="K146" s="83">
        <f>K147/7</f>
        <v>11.527519246855732</v>
      </c>
      <c r="L146" s="13"/>
      <c r="M146" s="9"/>
      <c r="N146" s="86">
        <f>N147/7</f>
        <v>24.756685546502528</v>
      </c>
      <c r="O146" s="88"/>
      <c r="P146" s="89"/>
      <c r="Q146" s="90"/>
      <c r="R146" s="91"/>
      <c r="S146" s="89"/>
      <c r="T146" s="91"/>
      <c r="U146" s="166"/>
    </row>
    <row r="147" spans="1:21" ht="18" thickBot="1" x14ac:dyDescent="0.25">
      <c r="A147" s="164"/>
      <c r="B147" s="130">
        <v>4</v>
      </c>
      <c r="C147" s="96" t="s">
        <v>29</v>
      </c>
      <c r="D147" s="102">
        <f>D139+1</f>
        <v>13</v>
      </c>
      <c r="E147" s="98">
        <f>LOOKUP(D147,$Z$10:$Z$62,$AB$10:$AB$62)</f>
        <v>1661.342863528178</v>
      </c>
      <c r="F147" s="99"/>
      <c r="G147" s="100"/>
      <c r="H147" s="101">
        <f>LOOKUP(D147,$Z$10:$Z$62,$AC$10:$AC$62)</f>
        <v>1259.0137061240669</v>
      </c>
      <c r="I147" s="72"/>
      <c r="J147" s="75"/>
      <c r="K147" s="98">
        <f>LOOKUP(D147,$Z$10:$Z$62,$AD$10:$AD$62)</f>
        <v>80.692634727990125</v>
      </c>
      <c r="L147" s="75"/>
      <c r="M147" s="73"/>
      <c r="N147" s="101">
        <f>LOOKUP(D147,$Z$10:$Z$62,$AE$10:$AE$62)</f>
        <v>173.2967988255177</v>
      </c>
      <c r="O147" s="78"/>
      <c r="P147" s="79"/>
      <c r="Q147" s="80"/>
      <c r="R147" s="81"/>
      <c r="S147" s="79"/>
      <c r="T147" s="81"/>
      <c r="U147" s="166"/>
    </row>
    <row r="148" spans="1:21" x14ac:dyDescent="0.2">
      <c r="A148" s="164"/>
      <c r="B148" s="206">
        <f>B146+1</f>
        <v>40175</v>
      </c>
      <c r="C148" s="207"/>
      <c r="D148" s="39"/>
      <c r="E148" s="92"/>
      <c r="F148" s="93"/>
      <c r="G148" s="94"/>
      <c r="H148" s="95"/>
      <c r="I148" s="61"/>
      <c r="J148" s="47"/>
      <c r="K148" s="64"/>
      <c r="L148" s="47"/>
      <c r="M148" s="62"/>
      <c r="N148" s="65"/>
      <c r="O148" s="66"/>
      <c r="P148" s="67"/>
      <c r="Q148" s="68"/>
      <c r="R148" s="69"/>
      <c r="S148" s="67"/>
      <c r="T148" s="69"/>
      <c r="U148" s="166"/>
    </row>
    <row r="149" spans="1:21" ht="15" customHeight="1" x14ac:dyDescent="0.2">
      <c r="A149" s="164"/>
      <c r="B149" s="204">
        <f t="shared" ref="B149:B154" si="14">B148+1</f>
        <v>40176</v>
      </c>
      <c r="C149" s="205"/>
      <c r="D149" s="49"/>
      <c r="E149" s="54"/>
      <c r="F149" s="43"/>
      <c r="G149" s="53"/>
      <c r="H149" s="46"/>
      <c r="I149" s="41"/>
      <c r="J149" s="44"/>
      <c r="K149" s="52"/>
      <c r="L149" s="44"/>
      <c r="M149" s="51"/>
      <c r="N149" s="55"/>
      <c r="O149" s="56"/>
      <c r="P149" s="57"/>
      <c r="Q149" s="42"/>
      <c r="R149" s="58"/>
      <c r="S149" s="57"/>
      <c r="T149" s="58"/>
      <c r="U149" s="166"/>
    </row>
    <row r="150" spans="1:21" ht="15" customHeight="1" x14ac:dyDescent="0.2">
      <c r="A150" s="164"/>
      <c r="B150" s="204">
        <f t="shared" si="14"/>
        <v>40177</v>
      </c>
      <c r="C150" s="205"/>
      <c r="D150" s="49"/>
      <c r="E150" s="54"/>
      <c r="F150" s="43"/>
      <c r="G150" s="53"/>
      <c r="H150" s="46"/>
      <c r="I150" s="41"/>
      <c r="J150" s="44"/>
      <c r="K150" s="52"/>
      <c r="L150" s="44"/>
      <c r="M150" s="51"/>
      <c r="N150" s="55"/>
      <c r="O150" s="56"/>
      <c r="P150" s="57"/>
      <c r="Q150" s="42"/>
      <c r="R150" s="58"/>
      <c r="S150" s="57"/>
      <c r="T150" s="58"/>
      <c r="U150" s="166"/>
    </row>
    <row r="151" spans="1:21" ht="15" customHeight="1" x14ac:dyDescent="0.2">
      <c r="A151" s="164"/>
      <c r="B151" s="204">
        <f t="shared" si="14"/>
        <v>40178</v>
      </c>
      <c r="C151" s="205"/>
      <c r="D151" s="49"/>
      <c r="E151" s="54"/>
      <c r="F151" s="43"/>
      <c r="G151" s="53"/>
      <c r="H151" s="46"/>
      <c r="I151" s="41"/>
      <c r="J151" s="44"/>
      <c r="K151" s="52"/>
      <c r="L151" s="44"/>
      <c r="M151" s="51"/>
      <c r="N151" s="55"/>
      <c r="O151" s="56"/>
      <c r="P151" s="57"/>
      <c r="Q151" s="42"/>
      <c r="R151" s="58"/>
      <c r="S151" s="57"/>
      <c r="T151" s="58"/>
      <c r="U151" s="166"/>
    </row>
    <row r="152" spans="1:21" ht="15" customHeight="1" x14ac:dyDescent="0.2">
      <c r="A152" s="164"/>
      <c r="B152" s="204">
        <f t="shared" si="14"/>
        <v>40179</v>
      </c>
      <c r="C152" s="205"/>
      <c r="D152" s="49"/>
      <c r="E152" s="54"/>
      <c r="F152" s="43"/>
      <c r="G152" s="53"/>
      <c r="H152" s="46"/>
      <c r="I152" s="41"/>
      <c r="J152" s="44"/>
      <c r="K152" s="52"/>
      <c r="L152" s="44"/>
      <c r="M152" s="51"/>
      <c r="N152" s="55"/>
      <c r="O152" s="56"/>
      <c r="P152" s="57"/>
      <c r="Q152" s="42"/>
      <c r="R152" s="58"/>
      <c r="S152" s="57"/>
      <c r="T152" s="58"/>
      <c r="U152" s="166"/>
    </row>
    <row r="153" spans="1:21" ht="15" customHeight="1" x14ac:dyDescent="0.2">
      <c r="A153" s="164"/>
      <c r="B153" s="204">
        <f t="shared" si="14"/>
        <v>40180</v>
      </c>
      <c r="C153" s="205"/>
      <c r="D153" s="49"/>
      <c r="E153" s="54"/>
      <c r="F153" s="43"/>
      <c r="G153" s="53"/>
      <c r="H153" s="46"/>
      <c r="I153" s="41"/>
      <c r="J153" s="44"/>
      <c r="K153" s="52"/>
      <c r="L153" s="44"/>
      <c r="M153" s="51"/>
      <c r="N153" s="55"/>
      <c r="O153" s="56"/>
      <c r="P153" s="57"/>
      <c r="Q153" s="42"/>
      <c r="R153" s="58"/>
      <c r="S153" s="57"/>
      <c r="T153" s="58"/>
      <c r="U153" s="166"/>
    </row>
    <row r="154" spans="1:21" ht="15.75" thickBot="1" x14ac:dyDescent="0.25">
      <c r="A154" s="164"/>
      <c r="B154" s="221">
        <f t="shared" si="14"/>
        <v>40181</v>
      </c>
      <c r="C154" s="222"/>
      <c r="D154" s="82"/>
      <c r="E154" s="83">
        <f>LOOKUP(D155,$Z$10:$Z$62,$AA$10:$AA$62)</f>
        <v>237.12809732438234</v>
      </c>
      <c r="F154" s="84"/>
      <c r="G154" s="85"/>
      <c r="H154" s="86">
        <f>H155/7</f>
        <v>184.0559028004534</v>
      </c>
      <c r="I154" s="87"/>
      <c r="J154" s="13"/>
      <c r="K154" s="83">
        <f>K155/7</f>
        <v>11.680908828915374</v>
      </c>
      <c r="L154" s="13"/>
      <c r="M154" s="9"/>
      <c r="N154" s="86">
        <f>N155/7</f>
        <v>25.442896658009811</v>
      </c>
      <c r="O154" s="88"/>
      <c r="P154" s="89"/>
      <c r="Q154" s="90"/>
      <c r="R154" s="91"/>
      <c r="S154" s="89"/>
      <c r="T154" s="91"/>
      <c r="U154" s="166"/>
    </row>
    <row r="155" spans="1:21" ht="20.100000000000001" customHeight="1" thickBot="1" x14ac:dyDescent="0.25">
      <c r="A155" s="164"/>
      <c r="B155" s="131">
        <v>5</v>
      </c>
      <c r="C155" s="132" t="s">
        <v>29</v>
      </c>
      <c r="D155" s="102">
        <f>D147+1</f>
        <v>14</v>
      </c>
      <c r="E155" s="98">
        <f>LOOKUP(D155,$Z$10:$Z$62,$AB$10:$AB$62)</f>
        <v>1659.8966812706763</v>
      </c>
      <c r="F155" s="99"/>
      <c r="G155" s="100"/>
      <c r="H155" s="101">
        <f>LOOKUP(D155,$Z$10:$Z$62,$AC$10:$AC$62)</f>
        <v>1288.3913196031738</v>
      </c>
      <c r="I155" s="72"/>
      <c r="J155" s="75"/>
      <c r="K155" s="98">
        <f>LOOKUP(D155,$Z$10:$Z$62,$AD$10:$AD$62)</f>
        <v>81.766361802407616</v>
      </c>
      <c r="L155" s="75"/>
      <c r="M155" s="73"/>
      <c r="N155" s="101">
        <f>LOOKUP(D155,$Z$10:$Z$62,$AE$10:$AE$62)</f>
        <v>178.10027660606869</v>
      </c>
      <c r="O155" s="81"/>
      <c r="P155" s="104"/>
      <c r="Q155" s="80"/>
      <c r="R155" s="105"/>
      <c r="S155" s="79"/>
      <c r="T155" s="81"/>
      <c r="U155" s="166"/>
    </row>
    <row r="156" spans="1:21" ht="20.100000000000001" customHeight="1" thickBot="1" x14ac:dyDescent="0.25">
      <c r="A156" s="164"/>
      <c r="B156" s="217" t="s">
        <v>0</v>
      </c>
      <c r="C156" s="218"/>
      <c r="D156" s="135"/>
      <c r="E156" s="153">
        <f>E123+E131+E139+E147+E155</f>
        <v>7417.1348874816358</v>
      </c>
      <c r="F156" s="32"/>
      <c r="G156" s="108"/>
      <c r="H156" s="153">
        <f>H123+H131+H139+H147+H155</f>
        <v>6296.5863198145244</v>
      </c>
      <c r="I156" s="32"/>
      <c r="J156" s="108"/>
      <c r="K156" s="36">
        <f>K123+K131+K139+K147+K155</f>
        <v>400.50379074444061</v>
      </c>
      <c r="L156" s="14"/>
      <c r="M156" s="15"/>
      <c r="N156" s="153">
        <f>N123+N131+N139+N147+N155</f>
        <v>806.03386300758825</v>
      </c>
      <c r="O156" s="10"/>
      <c r="P156" s="59"/>
      <c r="Q156" s="112"/>
      <c r="R156" s="26"/>
      <c r="S156" s="59"/>
      <c r="T156" s="26"/>
      <c r="U156" s="166"/>
    </row>
    <row r="157" spans="1:21" ht="20.100000000000001" customHeight="1" thickBot="1" x14ac:dyDescent="0.25">
      <c r="A157" s="164"/>
      <c r="B157" s="217" t="s">
        <v>1</v>
      </c>
      <c r="C157" s="218"/>
      <c r="D157" s="135"/>
      <c r="E157" s="140">
        <f>E156/35</f>
        <v>211.91813964233245</v>
      </c>
      <c r="F157" s="141"/>
      <c r="G157" s="142"/>
      <c r="H157" s="140">
        <f>H156/35</f>
        <v>179.90246628041498</v>
      </c>
      <c r="I157" s="141"/>
      <c r="J157" s="142"/>
      <c r="K157" s="172">
        <f>K156/35</f>
        <v>11.442965449841161</v>
      </c>
      <c r="L157" s="170"/>
      <c r="M157" s="171"/>
      <c r="N157" s="172">
        <f>N156/35</f>
        <v>23.029538943073948</v>
      </c>
      <c r="O157" s="81"/>
      <c r="P157" s="104"/>
      <c r="Q157" s="80"/>
      <c r="R157" s="105"/>
      <c r="S157" s="104"/>
      <c r="T157" s="105"/>
      <c r="U157" s="166"/>
    </row>
    <row r="158" spans="1:21" ht="20.100000000000001" customHeight="1" thickBot="1" x14ac:dyDescent="0.25">
      <c r="A158" s="164"/>
      <c r="B158" s="219" t="s">
        <v>45</v>
      </c>
      <c r="C158" s="220"/>
      <c r="D158" s="27"/>
      <c r="E158" s="31"/>
      <c r="F158" s="33"/>
      <c r="G158" s="109"/>
      <c r="H158" s="28"/>
      <c r="I158" s="72"/>
      <c r="J158" s="11"/>
      <c r="K158" s="7"/>
      <c r="L158" s="154"/>
      <c r="M158" s="11"/>
      <c r="N158" s="29"/>
      <c r="O158" s="111"/>
      <c r="P158" s="60"/>
      <c r="Q158" s="113"/>
      <c r="R158" s="30"/>
      <c r="S158" s="60"/>
      <c r="T158" s="30"/>
      <c r="U158" s="166"/>
    </row>
    <row r="159" spans="1:21" x14ac:dyDescent="0.2">
      <c r="A159" s="164"/>
      <c r="B159" s="167"/>
      <c r="C159" s="167"/>
      <c r="D159" s="167"/>
      <c r="E159" s="168" t="str">
        <f>$E$53</f>
        <v>＊作成：㈲日本養鶏コンサルタント　2009年</v>
      </c>
      <c r="F159" s="167"/>
      <c r="G159" s="167"/>
      <c r="H159" s="167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5"/>
    </row>
    <row r="160" spans="1:21" x14ac:dyDescent="0.2">
      <c r="A160" s="157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</row>
    <row r="161" spans="1:21" ht="24.95" customHeight="1" x14ac:dyDescent="0.25">
      <c r="A161" s="157"/>
      <c r="B161" s="1"/>
      <c r="C161" s="1"/>
      <c r="D161" s="203" t="s">
        <v>56</v>
      </c>
      <c r="E161" s="203"/>
      <c r="F161" s="50">
        <v>1</v>
      </c>
      <c r="G161" s="19" t="s">
        <v>16</v>
      </c>
      <c r="H161" s="16"/>
      <c r="I161" s="4"/>
      <c r="J161" s="1"/>
      <c r="K161" s="1"/>
      <c r="L161" s="201" t="s">
        <v>52</v>
      </c>
      <c r="M161" s="201"/>
      <c r="N161" s="201"/>
      <c r="O161" s="201"/>
      <c r="P161" s="201"/>
      <c r="Q161" s="201"/>
      <c r="R161" s="5"/>
      <c r="S161" s="1"/>
      <c r="T161" s="1"/>
      <c r="U161" s="159"/>
    </row>
    <row r="162" spans="1:21" ht="15.75" customHeight="1" thickBot="1" x14ac:dyDescent="0.25">
      <c r="A162" s="157"/>
      <c r="B162" s="1"/>
      <c r="C162" s="1"/>
      <c r="D162" s="1"/>
      <c r="E162" s="3"/>
      <c r="F162" s="3"/>
      <c r="G162" s="3"/>
      <c r="H162" s="3"/>
      <c r="I162" s="3"/>
      <c r="J162" s="1"/>
      <c r="K162" s="1"/>
      <c r="L162" s="202"/>
      <c r="M162" s="202"/>
      <c r="N162" s="202"/>
      <c r="O162" s="202"/>
      <c r="P162" s="202"/>
      <c r="Q162" s="202"/>
      <c r="R162" s="1"/>
      <c r="S162" s="152" t="str">
        <f>$S$3</f>
        <v>Ａ養鶏場</v>
      </c>
      <c r="T162" s="1"/>
      <c r="U162" s="159"/>
    </row>
    <row r="163" spans="1:21" ht="16.5" thickTop="1" thickBot="1" x14ac:dyDescent="0.25">
      <c r="A163" s="15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59"/>
    </row>
    <row r="164" spans="1:21" x14ac:dyDescent="0.2">
      <c r="A164" s="157"/>
      <c r="B164" s="23"/>
      <c r="C164" s="34"/>
      <c r="D164" s="24"/>
      <c r="E164" s="210" t="s">
        <v>3</v>
      </c>
      <c r="F164" s="211"/>
      <c r="G164" s="212"/>
      <c r="H164" s="210" t="s">
        <v>20</v>
      </c>
      <c r="I164" s="211"/>
      <c r="J164" s="212"/>
      <c r="K164" s="210" t="s">
        <v>31</v>
      </c>
      <c r="L164" s="211"/>
      <c r="M164" s="212"/>
      <c r="N164" s="210" t="s">
        <v>30</v>
      </c>
      <c r="O164" s="212"/>
      <c r="P164" s="210" t="s">
        <v>6</v>
      </c>
      <c r="Q164" s="211"/>
      <c r="R164" s="212"/>
      <c r="S164" s="155" t="s">
        <v>12</v>
      </c>
      <c r="T164" s="156"/>
      <c r="U164" s="160"/>
    </row>
    <row r="165" spans="1:21" x14ac:dyDescent="0.2">
      <c r="A165" s="157"/>
      <c r="B165" s="213" t="s">
        <v>51</v>
      </c>
      <c r="C165" s="214"/>
      <c r="D165" s="134" t="s">
        <v>44</v>
      </c>
      <c r="E165" s="8" t="s">
        <v>2</v>
      </c>
      <c r="F165" s="87" t="s">
        <v>4</v>
      </c>
      <c r="G165" s="25" t="s">
        <v>19</v>
      </c>
      <c r="H165" s="6" t="s">
        <v>2</v>
      </c>
      <c r="I165" s="87" t="s">
        <v>4</v>
      </c>
      <c r="J165" s="6" t="s">
        <v>17</v>
      </c>
      <c r="K165" s="8" t="s">
        <v>2</v>
      </c>
      <c r="L165" s="13" t="s">
        <v>4</v>
      </c>
      <c r="M165" s="15" t="s">
        <v>53</v>
      </c>
      <c r="N165" s="6" t="s">
        <v>2</v>
      </c>
      <c r="O165" s="9" t="s">
        <v>46</v>
      </c>
      <c r="P165" s="8" t="s">
        <v>7</v>
      </c>
      <c r="Q165" s="87" t="s">
        <v>9</v>
      </c>
      <c r="R165" s="25" t="s">
        <v>9</v>
      </c>
      <c r="S165" s="8"/>
      <c r="T165" s="9" t="s">
        <v>14</v>
      </c>
      <c r="U165" s="160"/>
    </row>
    <row r="166" spans="1:21" x14ac:dyDescent="0.2">
      <c r="A166" s="157"/>
      <c r="B166" s="213" t="s">
        <v>50</v>
      </c>
      <c r="C166" s="214"/>
      <c r="D166" s="134" t="s">
        <v>29</v>
      </c>
      <c r="E166" s="8"/>
      <c r="F166" s="114"/>
      <c r="G166" s="25" t="s">
        <v>37</v>
      </c>
      <c r="H166" s="6"/>
      <c r="I166" s="114"/>
      <c r="J166" s="6" t="s">
        <v>21</v>
      </c>
      <c r="K166" s="8"/>
      <c r="L166" s="14"/>
      <c r="M166" s="15"/>
      <c r="N166" s="4"/>
      <c r="O166" s="15" t="s">
        <v>5</v>
      </c>
      <c r="P166" s="8" t="s">
        <v>8</v>
      </c>
      <c r="Q166" s="114" t="s">
        <v>10</v>
      </c>
      <c r="R166" s="25" t="s">
        <v>11</v>
      </c>
      <c r="S166" s="8" t="s">
        <v>13</v>
      </c>
      <c r="T166" s="15" t="s">
        <v>15</v>
      </c>
      <c r="U166" s="160"/>
    </row>
    <row r="167" spans="1:21" ht="15.75" thickBot="1" x14ac:dyDescent="0.25">
      <c r="A167" s="157"/>
      <c r="B167" s="31"/>
      <c r="C167" s="35"/>
      <c r="D167" s="28"/>
      <c r="E167" s="7" t="s">
        <v>22</v>
      </c>
      <c r="F167" s="115" t="s">
        <v>47</v>
      </c>
      <c r="G167" s="38" t="s">
        <v>23</v>
      </c>
      <c r="H167" s="12" t="s">
        <v>25</v>
      </c>
      <c r="I167" s="115" t="s">
        <v>24</v>
      </c>
      <c r="J167" s="12" t="s">
        <v>18</v>
      </c>
      <c r="K167" s="7" t="s">
        <v>49</v>
      </c>
      <c r="L167" s="154" t="s">
        <v>24</v>
      </c>
      <c r="M167" s="11" t="s">
        <v>54</v>
      </c>
      <c r="N167" s="12" t="s">
        <v>49</v>
      </c>
      <c r="O167" s="11" t="s">
        <v>48</v>
      </c>
      <c r="P167" s="7"/>
      <c r="Q167" s="115" t="s">
        <v>27</v>
      </c>
      <c r="R167" s="38" t="s">
        <v>26</v>
      </c>
      <c r="S167" s="60"/>
      <c r="T167" s="111"/>
      <c r="U167" s="160"/>
    </row>
    <row r="168" spans="1:21" ht="18" thickBot="1" x14ac:dyDescent="0.25">
      <c r="A168" s="157"/>
      <c r="B168" s="223" t="s">
        <v>28</v>
      </c>
      <c r="C168" s="224"/>
      <c r="D168" s="70"/>
      <c r="E168" s="71"/>
      <c r="F168" s="72"/>
      <c r="G168" s="73"/>
      <c r="H168" s="74"/>
      <c r="I168" s="72"/>
      <c r="J168" s="75"/>
      <c r="K168" s="76"/>
      <c r="L168" s="75"/>
      <c r="M168" s="73"/>
      <c r="N168" s="77"/>
      <c r="O168" s="78"/>
      <c r="P168" s="79"/>
      <c r="Q168" s="80"/>
      <c r="R168" s="81"/>
      <c r="S168" s="79"/>
      <c r="T168" s="81"/>
      <c r="U168" s="160"/>
    </row>
    <row r="169" spans="1:21" x14ac:dyDescent="0.2">
      <c r="A169" s="157"/>
      <c r="B169" s="206">
        <f>B154+1</f>
        <v>40182</v>
      </c>
      <c r="C169" s="207"/>
      <c r="D169" s="40"/>
      <c r="E169" s="64"/>
      <c r="F169" s="61"/>
      <c r="G169" s="62"/>
      <c r="H169" s="63"/>
      <c r="I169" s="61"/>
      <c r="J169" s="47"/>
      <c r="K169" s="64"/>
      <c r="L169" s="47"/>
      <c r="M169" s="62"/>
      <c r="N169" s="65"/>
      <c r="O169" s="66"/>
      <c r="P169" s="67"/>
      <c r="Q169" s="68"/>
      <c r="R169" s="69"/>
      <c r="S169" s="67"/>
      <c r="T169" s="69"/>
      <c r="U169" s="160"/>
    </row>
    <row r="170" spans="1:21" x14ac:dyDescent="0.2">
      <c r="A170" s="157"/>
      <c r="B170" s="204">
        <f t="shared" ref="B170:B175" si="15">B169+1</f>
        <v>40183</v>
      </c>
      <c r="C170" s="205"/>
      <c r="D170" s="48"/>
      <c r="E170" s="52"/>
      <c r="F170" s="41"/>
      <c r="G170" s="51"/>
      <c r="H170" s="45"/>
      <c r="I170" s="41"/>
      <c r="J170" s="44"/>
      <c r="K170" s="52"/>
      <c r="L170" s="44"/>
      <c r="M170" s="51"/>
      <c r="N170" s="55"/>
      <c r="O170" s="56"/>
      <c r="P170" s="57"/>
      <c r="Q170" s="42"/>
      <c r="R170" s="58"/>
      <c r="S170" s="57"/>
      <c r="T170" s="58"/>
      <c r="U170" s="160"/>
    </row>
    <row r="171" spans="1:21" x14ac:dyDescent="0.2">
      <c r="A171" s="157"/>
      <c r="B171" s="204">
        <f t="shared" si="15"/>
        <v>40184</v>
      </c>
      <c r="C171" s="205"/>
      <c r="D171" s="48"/>
      <c r="E171" s="52"/>
      <c r="F171" s="41"/>
      <c r="G171" s="51"/>
      <c r="H171" s="45"/>
      <c r="I171" s="41"/>
      <c r="J171" s="44"/>
      <c r="K171" s="52"/>
      <c r="L171" s="44"/>
      <c r="M171" s="51"/>
      <c r="N171" s="55"/>
      <c r="O171" s="56"/>
      <c r="P171" s="57"/>
      <c r="Q171" s="42"/>
      <c r="R171" s="58"/>
      <c r="S171" s="57"/>
      <c r="T171" s="58"/>
      <c r="U171" s="160"/>
    </row>
    <row r="172" spans="1:21" x14ac:dyDescent="0.2">
      <c r="A172" s="157"/>
      <c r="B172" s="204">
        <f t="shared" si="15"/>
        <v>40185</v>
      </c>
      <c r="C172" s="205"/>
      <c r="D172" s="48"/>
      <c r="E172" s="52"/>
      <c r="F172" s="41"/>
      <c r="G172" s="51"/>
      <c r="H172" s="45"/>
      <c r="I172" s="41"/>
      <c r="J172" s="44"/>
      <c r="K172" s="52"/>
      <c r="L172" s="44"/>
      <c r="M172" s="51"/>
      <c r="N172" s="55"/>
      <c r="O172" s="56"/>
      <c r="P172" s="57"/>
      <c r="Q172" s="42"/>
      <c r="R172" s="58"/>
      <c r="S172" s="57"/>
      <c r="T172" s="58"/>
      <c r="U172" s="160"/>
    </row>
    <row r="173" spans="1:21" x14ac:dyDescent="0.2">
      <c r="A173" s="157"/>
      <c r="B173" s="204">
        <f t="shared" si="15"/>
        <v>40186</v>
      </c>
      <c r="C173" s="205"/>
      <c r="D173" s="48"/>
      <c r="E173" s="52"/>
      <c r="F173" s="41"/>
      <c r="G173" s="51"/>
      <c r="H173" s="45"/>
      <c r="I173" s="41"/>
      <c r="J173" s="44"/>
      <c r="K173" s="52"/>
      <c r="L173" s="44"/>
      <c r="M173" s="51"/>
      <c r="N173" s="55"/>
      <c r="O173" s="56"/>
      <c r="P173" s="57"/>
      <c r="Q173" s="42"/>
      <c r="R173" s="58"/>
      <c r="S173" s="57"/>
      <c r="T173" s="58"/>
      <c r="U173" s="160"/>
    </row>
    <row r="174" spans="1:21" x14ac:dyDescent="0.2">
      <c r="A174" s="157"/>
      <c r="B174" s="204">
        <f t="shared" si="15"/>
        <v>40187</v>
      </c>
      <c r="C174" s="205"/>
      <c r="D174" s="48"/>
      <c r="E174" s="52"/>
      <c r="F174" s="41"/>
      <c r="G174" s="51"/>
      <c r="H174" s="45"/>
      <c r="I174" s="41"/>
      <c r="J174" s="44"/>
      <c r="K174" s="52"/>
      <c r="L174" s="44"/>
      <c r="M174" s="51"/>
      <c r="N174" s="55"/>
      <c r="O174" s="56"/>
      <c r="P174" s="57"/>
      <c r="Q174" s="42"/>
      <c r="R174" s="58"/>
      <c r="S174" s="57"/>
      <c r="T174" s="58"/>
      <c r="U174" s="160"/>
    </row>
    <row r="175" spans="1:21" ht="15.75" thickBot="1" x14ac:dyDescent="0.25">
      <c r="A175" s="158"/>
      <c r="B175" s="221">
        <f t="shared" si="15"/>
        <v>40188</v>
      </c>
      <c r="C175" s="222"/>
      <c r="D175" s="82"/>
      <c r="E175" s="83">
        <f>LOOKUP(D176,$Z$10:$Z$62,$AA$10:$AA$62)</f>
        <v>236.92038035420791</v>
      </c>
      <c r="F175" s="84"/>
      <c r="G175" s="85"/>
      <c r="H175" s="86">
        <f>H176/7</f>
        <v>190.23340502974108</v>
      </c>
      <c r="I175" s="87"/>
      <c r="J175" s="13"/>
      <c r="K175" s="83">
        <f>K176/7</f>
        <v>11.975900615087202</v>
      </c>
      <c r="L175" s="13"/>
      <c r="M175" s="9"/>
      <c r="N175" s="86">
        <f>N176/7</f>
        <v>25.529298076063473</v>
      </c>
      <c r="O175" s="88"/>
      <c r="P175" s="89"/>
      <c r="Q175" s="90"/>
      <c r="R175" s="91"/>
      <c r="S175" s="89"/>
      <c r="T175" s="91"/>
      <c r="U175" s="160"/>
    </row>
    <row r="176" spans="1:21" ht="18" thickBot="1" x14ac:dyDescent="0.25">
      <c r="A176" s="158"/>
      <c r="B176" s="130">
        <v>1</v>
      </c>
      <c r="C176" s="96" t="s">
        <v>29</v>
      </c>
      <c r="D176" s="97">
        <f>D155+1</f>
        <v>15</v>
      </c>
      <c r="E176" s="98">
        <f>LOOKUP(D176,$Z$10:$Z$62,$AB$10:$AB$62)</f>
        <v>1658.4426624794553</v>
      </c>
      <c r="F176" s="99"/>
      <c r="G176" s="100"/>
      <c r="H176" s="101">
        <f>LOOKUP(D176,$Z$10:$Z$62,$AC$10:$AC$62)</f>
        <v>1331.6338352081875</v>
      </c>
      <c r="I176" s="72"/>
      <c r="J176" s="75"/>
      <c r="K176" s="98">
        <f>LOOKUP(D176,$Z$10:$Z$62,$AD$10:$AD$62)</f>
        <v>83.831304305610416</v>
      </c>
      <c r="L176" s="75"/>
      <c r="M176" s="73"/>
      <c r="N176" s="101">
        <f>LOOKUP(D176,$Z$10:$Z$62,$AE$10:$AE$62)</f>
        <v>178.70508653244431</v>
      </c>
      <c r="O176" s="78"/>
      <c r="P176" s="79"/>
      <c r="Q176" s="80"/>
      <c r="R176" s="81"/>
      <c r="S176" s="79"/>
      <c r="T176" s="81"/>
      <c r="U176" s="160"/>
    </row>
    <row r="177" spans="1:21" x14ac:dyDescent="0.2">
      <c r="A177" s="158"/>
      <c r="B177" s="206">
        <f>B175+1</f>
        <v>40189</v>
      </c>
      <c r="C177" s="207"/>
      <c r="D177" s="39"/>
      <c r="E177" s="92"/>
      <c r="F177" s="93"/>
      <c r="G177" s="94"/>
      <c r="H177" s="95"/>
      <c r="I177" s="61"/>
      <c r="J177" s="47"/>
      <c r="K177" s="64"/>
      <c r="L177" s="47"/>
      <c r="M177" s="62"/>
      <c r="N177" s="65"/>
      <c r="O177" s="66"/>
      <c r="P177" s="67"/>
      <c r="Q177" s="68"/>
      <c r="R177" s="69"/>
      <c r="S177" s="67"/>
      <c r="T177" s="69"/>
      <c r="U177" s="160"/>
    </row>
    <row r="178" spans="1:21" x14ac:dyDescent="0.2">
      <c r="A178" s="158"/>
      <c r="B178" s="204">
        <f t="shared" ref="B178:B183" si="16">B177+1</f>
        <v>40190</v>
      </c>
      <c r="C178" s="205"/>
      <c r="D178" s="49"/>
      <c r="E178" s="54"/>
      <c r="F178" s="43"/>
      <c r="G178" s="53"/>
      <c r="H178" s="46"/>
      <c r="I178" s="41"/>
      <c r="J178" s="44"/>
      <c r="K178" s="52"/>
      <c r="L178" s="44"/>
      <c r="M178" s="51"/>
      <c r="N178" s="55"/>
      <c r="O178" s="56"/>
      <c r="P178" s="57"/>
      <c r="Q178" s="42"/>
      <c r="R178" s="58"/>
      <c r="S178" s="57"/>
      <c r="T178" s="58"/>
      <c r="U178" s="160"/>
    </row>
    <row r="179" spans="1:21" x14ac:dyDescent="0.2">
      <c r="A179" s="158"/>
      <c r="B179" s="204">
        <f t="shared" si="16"/>
        <v>40191</v>
      </c>
      <c r="C179" s="205"/>
      <c r="D179" s="49"/>
      <c r="E179" s="54"/>
      <c r="F179" s="43"/>
      <c r="G179" s="53"/>
      <c r="H179" s="46"/>
      <c r="I179" s="41"/>
      <c r="J179" s="44"/>
      <c r="K179" s="52"/>
      <c r="L179" s="44"/>
      <c r="M179" s="51"/>
      <c r="N179" s="55"/>
      <c r="O179" s="56"/>
      <c r="P179" s="57"/>
      <c r="Q179" s="42"/>
      <c r="R179" s="58"/>
      <c r="S179" s="57"/>
      <c r="T179" s="58"/>
      <c r="U179" s="160"/>
    </row>
    <row r="180" spans="1:21" x14ac:dyDescent="0.2">
      <c r="A180" s="158"/>
      <c r="B180" s="204">
        <f t="shared" si="16"/>
        <v>40192</v>
      </c>
      <c r="C180" s="205"/>
      <c r="D180" s="49"/>
      <c r="E180" s="54"/>
      <c r="F180" s="43"/>
      <c r="G180" s="53"/>
      <c r="H180" s="46"/>
      <c r="I180" s="41"/>
      <c r="J180" s="44"/>
      <c r="K180" s="52"/>
      <c r="L180" s="44"/>
      <c r="M180" s="51"/>
      <c r="N180" s="55"/>
      <c r="O180" s="56"/>
      <c r="P180" s="57"/>
      <c r="Q180" s="42"/>
      <c r="R180" s="58"/>
      <c r="S180" s="57"/>
      <c r="T180" s="58"/>
      <c r="U180" s="160"/>
    </row>
    <row r="181" spans="1:21" x14ac:dyDescent="0.2">
      <c r="A181" s="158"/>
      <c r="B181" s="204">
        <f t="shared" si="16"/>
        <v>40193</v>
      </c>
      <c r="C181" s="205"/>
      <c r="D181" s="49"/>
      <c r="E181" s="54"/>
      <c r="F181" s="43"/>
      <c r="G181" s="53"/>
      <c r="H181" s="46"/>
      <c r="I181" s="41"/>
      <c r="J181" s="44"/>
      <c r="K181" s="52"/>
      <c r="L181" s="44"/>
      <c r="M181" s="51"/>
      <c r="N181" s="55"/>
      <c r="O181" s="56"/>
      <c r="P181" s="57"/>
      <c r="Q181" s="42"/>
      <c r="R181" s="58"/>
      <c r="S181" s="57"/>
      <c r="T181" s="58"/>
      <c r="U181" s="160"/>
    </row>
    <row r="182" spans="1:21" x14ac:dyDescent="0.2">
      <c r="A182" s="158"/>
      <c r="B182" s="204">
        <f t="shared" si="16"/>
        <v>40194</v>
      </c>
      <c r="C182" s="205"/>
      <c r="D182" s="49"/>
      <c r="E182" s="54"/>
      <c r="F182" s="43"/>
      <c r="G182" s="53"/>
      <c r="H182" s="46"/>
      <c r="I182" s="41"/>
      <c r="J182" s="44"/>
      <c r="K182" s="52"/>
      <c r="L182" s="44"/>
      <c r="M182" s="51"/>
      <c r="N182" s="55"/>
      <c r="O182" s="56"/>
      <c r="P182" s="57"/>
      <c r="Q182" s="42"/>
      <c r="R182" s="58"/>
      <c r="S182" s="57"/>
      <c r="T182" s="58"/>
      <c r="U182" s="160"/>
    </row>
    <row r="183" spans="1:21" ht="15.75" thickBot="1" x14ac:dyDescent="0.25">
      <c r="A183" s="158"/>
      <c r="B183" s="221">
        <f t="shared" si="16"/>
        <v>40195</v>
      </c>
      <c r="C183" s="222"/>
      <c r="D183" s="82"/>
      <c r="E183" s="83">
        <f>LOOKUP(D184,$Z$10:$Z$62,$AA$10:$AA$62)</f>
        <v>236.68075264941365</v>
      </c>
      <c r="F183" s="84"/>
      <c r="G183" s="85"/>
      <c r="H183" s="86">
        <f>H184/7</f>
        <v>201.87527501570804</v>
      </c>
      <c r="I183" s="87"/>
      <c r="J183" s="13"/>
      <c r="K183" s="83">
        <f>K184/7</f>
        <v>12.57553291787862</v>
      </c>
      <c r="L183" s="13"/>
      <c r="M183" s="9"/>
      <c r="N183" s="86">
        <f>N184/7</f>
        <v>25.753152627521782</v>
      </c>
      <c r="O183" s="88"/>
      <c r="P183" s="89"/>
      <c r="Q183" s="90"/>
      <c r="R183" s="91"/>
      <c r="S183" s="89"/>
      <c r="T183" s="91"/>
      <c r="U183" s="160"/>
    </row>
    <row r="184" spans="1:21" ht="18" thickBot="1" x14ac:dyDescent="0.25">
      <c r="A184" s="158"/>
      <c r="B184" s="130">
        <v>2</v>
      </c>
      <c r="C184" s="96" t="s">
        <v>29</v>
      </c>
      <c r="D184" s="102">
        <f>D176+1</f>
        <v>16</v>
      </c>
      <c r="E184" s="98">
        <f>LOOKUP(D184,$Z$10:$Z$62,$AB$10:$AB$62)</f>
        <v>1656.7652685458957</v>
      </c>
      <c r="F184" s="99"/>
      <c r="G184" s="100"/>
      <c r="H184" s="101">
        <f>LOOKUP(D184,$Z$10:$Z$62,$AC$10:$AC$62)</f>
        <v>1413.1269251099563</v>
      </c>
      <c r="I184" s="72"/>
      <c r="J184" s="75"/>
      <c r="K184" s="98">
        <f>LOOKUP(D184,$Z$10:$Z$62,$AD$10:$AD$62)</f>
        <v>88.028730425150343</v>
      </c>
      <c r="L184" s="75"/>
      <c r="M184" s="73"/>
      <c r="N184" s="101">
        <f>LOOKUP(D184,$Z$10:$Z$62,$AE$10:$AE$62)</f>
        <v>180.27206839265247</v>
      </c>
      <c r="O184" s="78"/>
      <c r="P184" s="79"/>
      <c r="Q184" s="80"/>
      <c r="R184" s="81"/>
      <c r="S184" s="79"/>
      <c r="T184" s="81"/>
      <c r="U184" s="160"/>
    </row>
    <row r="185" spans="1:21" x14ac:dyDescent="0.2">
      <c r="A185" s="158"/>
      <c r="B185" s="206">
        <f>B183+1</f>
        <v>40196</v>
      </c>
      <c r="C185" s="207"/>
      <c r="D185" s="39"/>
      <c r="E185" s="92"/>
      <c r="F185" s="93"/>
      <c r="G185" s="94"/>
      <c r="H185" s="95"/>
      <c r="I185" s="61"/>
      <c r="J185" s="47"/>
      <c r="K185" s="64"/>
      <c r="L185" s="47"/>
      <c r="M185" s="62"/>
      <c r="N185" s="65"/>
      <c r="O185" s="66"/>
      <c r="P185" s="67"/>
      <c r="Q185" s="68"/>
      <c r="R185" s="69"/>
      <c r="S185" s="67"/>
      <c r="T185" s="69"/>
      <c r="U185" s="160"/>
    </row>
    <row r="186" spans="1:21" x14ac:dyDescent="0.2">
      <c r="A186" s="158"/>
      <c r="B186" s="204">
        <f t="shared" ref="B186:B191" si="17">B185+1</f>
        <v>40197</v>
      </c>
      <c r="C186" s="205"/>
      <c r="D186" s="49"/>
      <c r="E186" s="54"/>
      <c r="F186" s="43"/>
      <c r="G186" s="53"/>
      <c r="H186" s="46"/>
      <c r="I186" s="41"/>
      <c r="J186" s="44"/>
      <c r="K186" s="52"/>
      <c r="L186" s="44"/>
      <c r="M186" s="51"/>
      <c r="N186" s="55"/>
      <c r="O186" s="56"/>
      <c r="P186" s="57"/>
      <c r="Q186" s="42"/>
      <c r="R186" s="58"/>
      <c r="S186" s="57"/>
      <c r="T186" s="58"/>
      <c r="U186" s="160"/>
    </row>
    <row r="187" spans="1:21" x14ac:dyDescent="0.2">
      <c r="A187" s="158"/>
      <c r="B187" s="204">
        <f t="shared" si="17"/>
        <v>40198</v>
      </c>
      <c r="C187" s="205"/>
      <c r="D187" s="49"/>
      <c r="E187" s="54"/>
      <c r="F187" s="43"/>
      <c r="G187" s="53"/>
      <c r="H187" s="46"/>
      <c r="I187" s="41"/>
      <c r="J187" s="44"/>
      <c r="K187" s="52"/>
      <c r="L187" s="44"/>
      <c r="M187" s="51"/>
      <c r="N187" s="55"/>
      <c r="O187" s="56"/>
      <c r="P187" s="57"/>
      <c r="Q187" s="42"/>
      <c r="R187" s="58"/>
      <c r="S187" s="57"/>
      <c r="T187" s="58"/>
      <c r="U187" s="160"/>
    </row>
    <row r="188" spans="1:21" x14ac:dyDescent="0.2">
      <c r="A188" s="158"/>
      <c r="B188" s="204">
        <f t="shared" si="17"/>
        <v>40199</v>
      </c>
      <c r="C188" s="205"/>
      <c r="D188" s="49"/>
      <c r="E188" s="54"/>
      <c r="F188" s="43"/>
      <c r="G188" s="53"/>
      <c r="H188" s="46"/>
      <c r="I188" s="41"/>
      <c r="J188" s="44"/>
      <c r="K188" s="52"/>
      <c r="L188" s="44"/>
      <c r="M188" s="51"/>
      <c r="N188" s="55"/>
      <c r="O188" s="56"/>
      <c r="P188" s="57"/>
      <c r="Q188" s="42"/>
      <c r="R188" s="58"/>
      <c r="S188" s="57"/>
      <c r="T188" s="58"/>
      <c r="U188" s="160"/>
    </row>
    <row r="189" spans="1:21" x14ac:dyDescent="0.2">
      <c r="A189" s="158"/>
      <c r="B189" s="204">
        <f t="shared" si="17"/>
        <v>40200</v>
      </c>
      <c r="C189" s="205"/>
      <c r="D189" s="49"/>
      <c r="E189" s="54"/>
      <c r="F189" s="43"/>
      <c r="G189" s="53"/>
      <c r="H189" s="46"/>
      <c r="I189" s="41"/>
      <c r="J189" s="44"/>
      <c r="K189" s="52"/>
      <c r="L189" s="44"/>
      <c r="M189" s="51"/>
      <c r="N189" s="55"/>
      <c r="O189" s="56"/>
      <c r="P189" s="57"/>
      <c r="Q189" s="42"/>
      <c r="R189" s="58"/>
      <c r="S189" s="57"/>
      <c r="T189" s="58"/>
      <c r="U189" s="160"/>
    </row>
    <row r="190" spans="1:21" x14ac:dyDescent="0.2">
      <c r="A190" s="158"/>
      <c r="B190" s="204">
        <f t="shared" si="17"/>
        <v>40201</v>
      </c>
      <c r="C190" s="205"/>
      <c r="D190" s="49"/>
      <c r="E190" s="54"/>
      <c r="F190" s="43"/>
      <c r="G190" s="53"/>
      <c r="H190" s="46"/>
      <c r="I190" s="41"/>
      <c r="J190" s="44"/>
      <c r="K190" s="52"/>
      <c r="L190" s="44"/>
      <c r="M190" s="51"/>
      <c r="N190" s="55"/>
      <c r="O190" s="56"/>
      <c r="P190" s="57"/>
      <c r="Q190" s="42"/>
      <c r="R190" s="58"/>
      <c r="S190" s="57"/>
      <c r="T190" s="58"/>
      <c r="U190" s="160"/>
    </row>
    <row r="191" spans="1:21" ht="15.75" thickBot="1" x14ac:dyDescent="0.25">
      <c r="A191" s="158"/>
      <c r="B191" s="221">
        <f t="shared" si="17"/>
        <v>40202</v>
      </c>
      <c r="C191" s="222"/>
      <c r="D191" s="82"/>
      <c r="E191" s="83">
        <f>LOOKUP(D192,$Z$10:$Z$62,$AA$10:$AA$62)</f>
        <v>236.33171497096382</v>
      </c>
      <c r="F191" s="84"/>
      <c r="G191" s="85"/>
      <c r="H191" s="86">
        <f>H192/7</f>
        <v>208.39334394333963</v>
      </c>
      <c r="I191" s="87"/>
      <c r="J191" s="13"/>
      <c r="K191" s="83">
        <f>K192/7</f>
        <v>12.984246936886631</v>
      </c>
      <c r="L191" s="13"/>
      <c r="M191" s="9"/>
      <c r="N191" s="86">
        <f>N192/7</f>
        <v>25.886253447125778</v>
      </c>
      <c r="O191" s="88"/>
      <c r="P191" s="89"/>
      <c r="Q191" s="90"/>
      <c r="R191" s="91"/>
      <c r="S191" s="89"/>
      <c r="T191" s="91"/>
      <c r="U191" s="160"/>
    </row>
    <row r="192" spans="1:21" ht="18" thickBot="1" x14ac:dyDescent="0.25">
      <c r="A192" s="158"/>
      <c r="B192" s="130">
        <v>3</v>
      </c>
      <c r="C192" s="96" t="s">
        <v>29</v>
      </c>
      <c r="D192" s="102">
        <f>D184+1</f>
        <v>17</v>
      </c>
      <c r="E192" s="98">
        <f>LOOKUP(D192,$Z$10:$Z$62,$AB$10:$AB$62)</f>
        <v>1654.3220047967468</v>
      </c>
      <c r="F192" s="99"/>
      <c r="G192" s="100"/>
      <c r="H192" s="101">
        <f>LOOKUP(D192,$Z$10:$Z$62,$AC$10:$AC$62)</f>
        <v>1458.7534076033774</v>
      </c>
      <c r="I192" s="72"/>
      <c r="J192" s="75"/>
      <c r="K192" s="98">
        <f>LOOKUP(D192,$Z$10:$Z$62,$AD$10:$AD$62)</f>
        <v>90.889728558206414</v>
      </c>
      <c r="L192" s="75"/>
      <c r="M192" s="73"/>
      <c r="N192" s="101">
        <f>LOOKUP(D192,$Z$10:$Z$62,$AE$10:$AE$62)</f>
        <v>181.20377412988046</v>
      </c>
      <c r="O192" s="78"/>
      <c r="P192" s="79"/>
      <c r="Q192" s="80"/>
      <c r="R192" s="81"/>
      <c r="S192" s="79"/>
      <c r="T192" s="81"/>
      <c r="U192" s="160"/>
    </row>
    <row r="193" spans="1:21" x14ac:dyDescent="0.2">
      <c r="A193" s="158"/>
      <c r="B193" s="206">
        <f>B191+1</f>
        <v>40203</v>
      </c>
      <c r="C193" s="207"/>
      <c r="D193" s="39"/>
      <c r="E193" s="92"/>
      <c r="F193" s="93"/>
      <c r="G193" s="94"/>
      <c r="H193" s="95"/>
      <c r="I193" s="61"/>
      <c r="J193" s="47"/>
      <c r="K193" s="64"/>
      <c r="L193" s="47"/>
      <c r="M193" s="62"/>
      <c r="N193" s="65"/>
      <c r="O193" s="66"/>
      <c r="P193" s="67"/>
      <c r="Q193" s="68"/>
      <c r="R193" s="69"/>
      <c r="S193" s="67"/>
      <c r="T193" s="69"/>
      <c r="U193" s="160"/>
    </row>
    <row r="194" spans="1:21" x14ac:dyDescent="0.2">
      <c r="A194" s="158"/>
      <c r="B194" s="204">
        <f t="shared" ref="B194:B199" si="18">B193+1</f>
        <v>40204</v>
      </c>
      <c r="C194" s="205"/>
      <c r="D194" s="49"/>
      <c r="E194" s="54"/>
      <c r="F194" s="43"/>
      <c r="G194" s="53"/>
      <c r="H194" s="46"/>
      <c r="I194" s="41"/>
      <c r="J194" s="44"/>
      <c r="K194" s="52"/>
      <c r="L194" s="44"/>
      <c r="M194" s="51"/>
      <c r="N194" s="55"/>
      <c r="O194" s="56"/>
      <c r="P194" s="57"/>
      <c r="Q194" s="42"/>
      <c r="R194" s="58"/>
      <c r="S194" s="57"/>
      <c r="T194" s="58"/>
      <c r="U194" s="160"/>
    </row>
    <row r="195" spans="1:21" x14ac:dyDescent="0.2">
      <c r="A195" s="158"/>
      <c r="B195" s="204">
        <f t="shared" si="18"/>
        <v>40205</v>
      </c>
      <c r="C195" s="205"/>
      <c r="D195" s="49"/>
      <c r="E195" s="54"/>
      <c r="F195" s="43"/>
      <c r="G195" s="53"/>
      <c r="H195" s="46"/>
      <c r="I195" s="41"/>
      <c r="J195" s="44"/>
      <c r="K195" s="52"/>
      <c r="L195" s="44"/>
      <c r="M195" s="51"/>
      <c r="N195" s="55"/>
      <c r="O195" s="56"/>
      <c r="P195" s="57"/>
      <c r="Q195" s="42"/>
      <c r="R195" s="58"/>
      <c r="S195" s="57"/>
      <c r="T195" s="58"/>
      <c r="U195" s="160"/>
    </row>
    <row r="196" spans="1:21" x14ac:dyDescent="0.2">
      <c r="A196" s="158"/>
      <c r="B196" s="204">
        <f t="shared" si="18"/>
        <v>40206</v>
      </c>
      <c r="C196" s="205"/>
      <c r="D196" s="49"/>
      <c r="E196" s="54"/>
      <c r="F196" s="43"/>
      <c r="G196" s="53"/>
      <c r="H196" s="46"/>
      <c r="I196" s="41"/>
      <c r="J196" s="44"/>
      <c r="K196" s="52"/>
      <c r="L196" s="44"/>
      <c r="M196" s="51"/>
      <c r="N196" s="55"/>
      <c r="O196" s="56"/>
      <c r="P196" s="57"/>
      <c r="Q196" s="42"/>
      <c r="R196" s="58"/>
      <c r="S196" s="57"/>
      <c r="T196" s="58"/>
      <c r="U196" s="160"/>
    </row>
    <row r="197" spans="1:21" x14ac:dyDescent="0.2">
      <c r="A197" s="158"/>
      <c r="B197" s="204">
        <f t="shared" si="18"/>
        <v>40207</v>
      </c>
      <c r="C197" s="205"/>
      <c r="D197" s="49"/>
      <c r="E197" s="54"/>
      <c r="F197" s="43"/>
      <c r="G197" s="53"/>
      <c r="H197" s="46"/>
      <c r="I197" s="41"/>
      <c r="J197" s="44"/>
      <c r="K197" s="52"/>
      <c r="L197" s="44"/>
      <c r="M197" s="51"/>
      <c r="N197" s="55"/>
      <c r="O197" s="56"/>
      <c r="P197" s="57"/>
      <c r="Q197" s="42"/>
      <c r="R197" s="58"/>
      <c r="S197" s="57"/>
      <c r="T197" s="58"/>
      <c r="U197" s="160"/>
    </row>
    <row r="198" spans="1:21" x14ac:dyDescent="0.2">
      <c r="A198" s="158"/>
      <c r="B198" s="204">
        <f t="shared" si="18"/>
        <v>40208</v>
      </c>
      <c r="C198" s="205"/>
      <c r="D198" s="49"/>
      <c r="E198" s="54"/>
      <c r="F198" s="43"/>
      <c r="G198" s="53"/>
      <c r="H198" s="46"/>
      <c r="I198" s="41"/>
      <c r="J198" s="44"/>
      <c r="K198" s="52"/>
      <c r="L198" s="44"/>
      <c r="M198" s="51"/>
      <c r="N198" s="55"/>
      <c r="O198" s="56"/>
      <c r="P198" s="57"/>
      <c r="Q198" s="42"/>
      <c r="R198" s="58"/>
      <c r="S198" s="57"/>
      <c r="T198" s="58"/>
      <c r="U198" s="160"/>
    </row>
    <row r="199" spans="1:21" ht="15.75" thickBot="1" x14ac:dyDescent="0.25">
      <c r="A199" s="158"/>
      <c r="B199" s="221">
        <f t="shared" si="18"/>
        <v>40209</v>
      </c>
      <c r="C199" s="222"/>
      <c r="D199" s="82"/>
      <c r="E199" s="83">
        <f>LOOKUP(D200,$Z$10:$Z$62,$AA$10:$AA$62)</f>
        <v>236.07550721944529</v>
      </c>
      <c r="F199" s="84"/>
      <c r="G199" s="85"/>
      <c r="H199" s="86">
        <f>H200/7</f>
        <v>214.71103588334273</v>
      </c>
      <c r="I199" s="87"/>
      <c r="J199" s="13"/>
      <c r="K199" s="83">
        <f>K200/7</f>
        <v>13.404825051036992</v>
      </c>
      <c r="L199" s="13"/>
      <c r="M199" s="9"/>
      <c r="N199" s="86">
        <f>N200/7</f>
        <v>26.187453993227955</v>
      </c>
      <c r="O199" s="88"/>
      <c r="P199" s="89"/>
      <c r="Q199" s="90"/>
      <c r="R199" s="91"/>
      <c r="S199" s="89"/>
      <c r="T199" s="91"/>
      <c r="U199" s="160"/>
    </row>
    <row r="200" spans="1:21" ht="18" thickBot="1" x14ac:dyDescent="0.25">
      <c r="A200" s="158"/>
      <c r="B200" s="130">
        <v>4</v>
      </c>
      <c r="C200" s="96" t="s">
        <v>29</v>
      </c>
      <c r="D200" s="102">
        <f>D192+1</f>
        <v>18</v>
      </c>
      <c r="E200" s="98">
        <f>LOOKUP(D200,$Z$10:$Z$62,$AB$10:$AB$62)</f>
        <v>1652.5285505361171</v>
      </c>
      <c r="F200" s="99"/>
      <c r="G200" s="100"/>
      <c r="H200" s="101">
        <f>LOOKUP(D200,$Z$10:$Z$62,$AC$10:$AC$62)</f>
        <v>1502.9772511833992</v>
      </c>
      <c r="I200" s="72"/>
      <c r="J200" s="75"/>
      <c r="K200" s="98">
        <f>LOOKUP(D200,$Z$10:$Z$62,$AD$10:$AD$62)</f>
        <v>93.833775357258943</v>
      </c>
      <c r="L200" s="75"/>
      <c r="M200" s="73"/>
      <c r="N200" s="101">
        <f>LOOKUP(D200,$Z$10:$Z$62,$AE$10:$AE$62)</f>
        <v>183.31217795259568</v>
      </c>
      <c r="O200" s="78"/>
      <c r="P200" s="79"/>
      <c r="Q200" s="80"/>
      <c r="R200" s="81"/>
      <c r="S200" s="79"/>
      <c r="T200" s="81"/>
      <c r="U200" s="160"/>
    </row>
    <row r="201" spans="1:21" x14ac:dyDescent="0.2">
      <c r="A201" s="158"/>
      <c r="B201" s="206"/>
      <c r="C201" s="207"/>
      <c r="D201" s="39"/>
      <c r="E201" s="92"/>
      <c r="F201" s="93"/>
      <c r="G201" s="94"/>
      <c r="H201" s="95"/>
      <c r="I201" s="61"/>
      <c r="J201" s="47"/>
      <c r="K201" s="64"/>
      <c r="L201" s="47"/>
      <c r="M201" s="62"/>
      <c r="N201" s="65"/>
      <c r="O201" s="66"/>
      <c r="P201" s="67"/>
      <c r="Q201" s="68"/>
      <c r="R201" s="69"/>
      <c r="S201" s="67"/>
      <c r="T201" s="69"/>
      <c r="U201" s="160"/>
    </row>
    <row r="202" spans="1:21" x14ac:dyDescent="0.2">
      <c r="A202" s="158"/>
      <c r="B202" s="204"/>
      <c r="C202" s="205"/>
      <c r="D202" s="49"/>
      <c r="E202" s="54"/>
      <c r="F202" s="43"/>
      <c r="G202" s="53"/>
      <c r="H202" s="46"/>
      <c r="I202" s="41"/>
      <c r="J202" s="44"/>
      <c r="K202" s="52"/>
      <c r="L202" s="44"/>
      <c r="M202" s="51"/>
      <c r="N202" s="55"/>
      <c r="O202" s="56"/>
      <c r="P202" s="57"/>
      <c r="Q202" s="42"/>
      <c r="R202" s="58"/>
      <c r="S202" s="57"/>
      <c r="T202" s="58"/>
      <c r="U202" s="160"/>
    </row>
    <row r="203" spans="1:21" x14ac:dyDescent="0.2">
      <c r="A203" s="158"/>
      <c r="B203" s="204"/>
      <c r="C203" s="205"/>
      <c r="D203" s="49"/>
      <c r="E203" s="54"/>
      <c r="F203" s="43"/>
      <c r="G203" s="53"/>
      <c r="H203" s="46"/>
      <c r="I203" s="41"/>
      <c r="J203" s="44"/>
      <c r="K203" s="52"/>
      <c r="L203" s="44"/>
      <c r="M203" s="51"/>
      <c r="N203" s="55"/>
      <c r="O203" s="56"/>
      <c r="P203" s="57"/>
      <c r="Q203" s="42"/>
      <c r="R203" s="58"/>
      <c r="S203" s="57"/>
      <c r="T203" s="58"/>
      <c r="U203" s="160"/>
    </row>
    <row r="204" spans="1:21" x14ac:dyDescent="0.2">
      <c r="A204" s="158"/>
      <c r="B204" s="204"/>
      <c r="C204" s="205"/>
      <c r="D204" s="49"/>
      <c r="E204" s="54"/>
      <c r="F204" s="43"/>
      <c r="G204" s="53"/>
      <c r="H204" s="46"/>
      <c r="I204" s="41"/>
      <c r="J204" s="44"/>
      <c r="K204" s="52"/>
      <c r="L204" s="44"/>
      <c r="M204" s="51"/>
      <c r="N204" s="55"/>
      <c r="O204" s="56"/>
      <c r="P204" s="57"/>
      <c r="Q204" s="42"/>
      <c r="R204" s="58"/>
      <c r="S204" s="57"/>
      <c r="T204" s="58"/>
      <c r="U204" s="160"/>
    </row>
    <row r="205" spans="1:21" x14ac:dyDescent="0.2">
      <c r="A205" s="158"/>
      <c r="B205" s="204"/>
      <c r="C205" s="205"/>
      <c r="D205" s="49"/>
      <c r="E205" s="54"/>
      <c r="F205" s="43"/>
      <c r="G205" s="53"/>
      <c r="H205" s="46"/>
      <c r="I205" s="41"/>
      <c r="J205" s="44"/>
      <c r="K205" s="52"/>
      <c r="L205" s="44"/>
      <c r="M205" s="51"/>
      <c r="N205" s="55"/>
      <c r="O205" s="56"/>
      <c r="P205" s="57"/>
      <c r="Q205" s="42"/>
      <c r="R205" s="58"/>
      <c r="S205" s="57"/>
      <c r="T205" s="58"/>
      <c r="U205" s="160"/>
    </row>
    <row r="206" spans="1:21" x14ac:dyDescent="0.2">
      <c r="A206" s="158"/>
      <c r="B206" s="204"/>
      <c r="C206" s="205"/>
      <c r="D206" s="49"/>
      <c r="E206" s="54"/>
      <c r="F206" s="43"/>
      <c r="G206" s="53"/>
      <c r="H206" s="46"/>
      <c r="I206" s="41"/>
      <c r="J206" s="44"/>
      <c r="K206" s="52"/>
      <c r="L206" s="44"/>
      <c r="M206" s="51"/>
      <c r="N206" s="55"/>
      <c r="O206" s="56"/>
      <c r="P206" s="57"/>
      <c r="Q206" s="42"/>
      <c r="R206" s="58"/>
      <c r="S206" s="57"/>
      <c r="T206" s="58"/>
      <c r="U206" s="160"/>
    </row>
    <row r="207" spans="1:21" ht="15.75" thickBot="1" x14ac:dyDescent="0.25">
      <c r="A207" s="158"/>
      <c r="B207" s="221"/>
      <c r="C207" s="222"/>
      <c r="D207" s="82"/>
      <c r="E207" s="83"/>
      <c r="F207" s="84"/>
      <c r="G207" s="85"/>
      <c r="H207" s="86"/>
      <c r="I207" s="87"/>
      <c r="J207" s="13"/>
      <c r="K207" s="83"/>
      <c r="L207" s="13"/>
      <c r="M207" s="9"/>
      <c r="N207" s="86"/>
      <c r="O207" s="88"/>
      <c r="P207" s="89"/>
      <c r="Q207" s="90"/>
      <c r="R207" s="91"/>
      <c r="S207" s="89"/>
      <c r="T207" s="91"/>
      <c r="U207" s="160"/>
    </row>
    <row r="208" spans="1:21" ht="18" thickBot="1" x14ac:dyDescent="0.25">
      <c r="A208" s="158"/>
      <c r="B208" s="131">
        <v>5</v>
      </c>
      <c r="C208" s="132" t="s">
        <v>29</v>
      </c>
      <c r="D208" s="102"/>
      <c r="E208" s="98"/>
      <c r="F208" s="99"/>
      <c r="G208" s="100"/>
      <c r="H208" s="101"/>
      <c r="I208" s="72"/>
      <c r="J208" s="75"/>
      <c r="K208" s="106"/>
      <c r="L208" s="75"/>
      <c r="M208" s="73"/>
      <c r="N208" s="101"/>
      <c r="O208" s="81"/>
      <c r="P208" s="104"/>
      <c r="Q208" s="80"/>
      <c r="R208" s="105"/>
      <c r="S208" s="79"/>
      <c r="T208" s="81"/>
      <c r="U208" s="160"/>
    </row>
    <row r="209" spans="1:21" ht="18" thickBot="1" x14ac:dyDescent="0.25">
      <c r="A209" s="158"/>
      <c r="B209" s="217" t="s">
        <v>0</v>
      </c>
      <c r="C209" s="218"/>
      <c r="D209" s="135"/>
      <c r="E209" s="37">
        <f>E176+E184+E192+E200+E208</f>
        <v>6622.0584863582153</v>
      </c>
      <c r="F209" s="32"/>
      <c r="G209" s="108"/>
      <c r="H209" s="37">
        <f>H176+H184+H192+H200+H208</f>
        <v>5706.4914191049202</v>
      </c>
      <c r="I209" s="14"/>
      <c r="J209" s="15"/>
      <c r="K209" s="36">
        <f>K176+K184+K192+K200+K208</f>
        <v>356.58353864622615</v>
      </c>
      <c r="L209" s="14"/>
      <c r="M209" s="15"/>
      <c r="N209" s="37">
        <f>N176+N184+N192+N200+N208</f>
        <v>723.49310700757292</v>
      </c>
      <c r="O209" s="10"/>
      <c r="P209" s="59"/>
      <c r="Q209" s="112"/>
      <c r="R209" s="26"/>
      <c r="S209" s="59"/>
      <c r="T209" s="26"/>
      <c r="U209" s="160"/>
    </row>
    <row r="210" spans="1:21" ht="18" thickBot="1" x14ac:dyDescent="0.25">
      <c r="A210" s="158"/>
      <c r="B210" s="217" t="s">
        <v>1</v>
      </c>
      <c r="C210" s="218"/>
      <c r="D210" s="103"/>
      <c r="E210" s="143">
        <f>E209/28</f>
        <v>236.50208879850769</v>
      </c>
      <c r="F210" s="141"/>
      <c r="G210" s="142"/>
      <c r="H210" s="143">
        <f>H209/28</f>
        <v>203.80326496803286</v>
      </c>
      <c r="I210" s="141"/>
      <c r="J210" s="142"/>
      <c r="K210" s="144">
        <f>K209/28</f>
        <v>12.735126380222363</v>
      </c>
      <c r="L210" s="170"/>
      <c r="M210" s="171"/>
      <c r="N210" s="144">
        <f>N209/28</f>
        <v>25.839039535984746</v>
      </c>
      <c r="O210" s="81"/>
      <c r="P210" s="104"/>
      <c r="Q210" s="80"/>
      <c r="R210" s="105"/>
      <c r="S210" s="104"/>
      <c r="T210" s="105"/>
      <c r="U210" s="160"/>
    </row>
    <row r="211" spans="1:21" ht="15.75" thickBot="1" x14ac:dyDescent="0.25">
      <c r="A211" s="158"/>
      <c r="B211" s="219" t="s">
        <v>45</v>
      </c>
      <c r="C211" s="220"/>
      <c r="D211" s="27"/>
      <c r="E211" s="31"/>
      <c r="F211" s="33"/>
      <c r="G211" s="109"/>
      <c r="H211" s="28"/>
      <c r="I211" s="72"/>
      <c r="J211" s="11"/>
      <c r="K211" s="7"/>
      <c r="L211" s="154"/>
      <c r="M211" s="11"/>
      <c r="N211" s="29"/>
      <c r="O211" s="111"/>
      <c r="P211" s="60"/>
      <c r="Q211" s="113"/>
      <c r="R211" s="30"/>
      <c r="S211" s="60"/>
      <c r="T211" s="30"/>
      <c r="U211" s="160"/>
    </row>
    <row r="212" spans="1:21" x14ac:dyDescent="0.2">
      <c r="A212" s="158"/>
      <c r="B212" s="161"/>
      <c r="C212" s="161"/>
      <c r="D212" s="161"/>
      <c r="E212" s="162" t="str">
        <f>$E$53</f>
        <v>＊作成：㈲日本養鶏コンサルタント　2009年</v>
      </c>
      <c r="F212" s="161"/>
      <c r="G212" s="161"/>
      <c r="H212" s="161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59"/>
    </row>
    <row r="213" spans="1:21" x14ac:dyDescent="0.2">
      <c r="A213" s="163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</row>
    <row r="214" spans="1:21" ht="24.95" customHeight="1" x14ac:dyDescent="0.25">
      <c r="A214" s="163"/>
      <c r="B214" s="1"/>
      <c r="C214" s="1"/>
      <c r="D214" s="203" t="str">
        <f>D161</f>
        <v>2010年</v>
      </c>
      <c r="E214" s="203"/>
      <c r="F214" s="50">
        <f>F161+1</f>
        <v>2</v>
      </c>
      <c r="G214" s="19" t="s">
        <v>16</v>
      </c>
      <c r="H214" s="16"/>
      <c r="I214" s="4"/>
      <c r="J214" s="1"/>
      <c r="K214" s="1"/>
      <c r="L214" s="201" t="s">
        <v>52</v>
      </c>
      <c r="M214" s="201"/>
      <c r="N214" s="201"/>
      <c r="O214" s="201"/>
      <c r="P214" s="201"/>
      <c r="Q214" s="201"/>
      <c r="R214" s="5"/>
      <c r="S214" s="1"/>
      <c r="T214" s="1"/>
      <c r="U214" s="165"/>
    </row>
    <row r="215" spans="1:21" ht="15.75" customHeight="1" thickBot="1" x14ac:dyDescent="0.25">
      <c r="A215" s="163"/>
      <c r="B215" s="1"/>
      <c r="C215" s="1"/>
      <c r="D215" s="1"/>
      <c r="E215" s="3"/>
      <c r="F215" s="3"/>
      <c r="G215" s="3"/>
      <c r="H215" s="3"/>
      <c r="I215" s="3"/>
      <c r="J215" s="1"/>
      <c r="K215" s="1"/>
      <c r="L215" s="202"/>
      <c r="M215" s="202"/>
      <c r="N215" s="202"/>
      <c r="O215" s="202"/>
      <c r="P215" s="202"/>
      <c r="Q215" s="202"/>
      <c r="R215" s="1"/>
      <c r="S215" s="152" t="str">
        <f>$S$3</f>
        <v>Ａ養鶏場</v>
      </c>
      <c r="T215" s="1"/>
      <c r="U215" s="165"/>
    </row>
    <row r="216" spans="1:21" ht="16.5" thickTop="1" thickBot="1" x14ac:dyDescent="0.25">
      <c r="A216" s="16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65"/>
    </row>
    <row r="217" spans="1:21" x14ac:dyDescent="0.2">
      <c r="A217" s="163"/>
      <c r="B217" s="23"/>
      <c r="C217" s="34"/>
      <c r="D217" s="24"/>
      <c r="E217" s="210" t="s">
        <v>3</v>
      </c>
      <c r="F217" s="211"/>
      <c r="G217" s="212"/>
      <c r="H217" s="210" t="s">
        <v>20</v>
      </c>
      <c r="I217" s="211"/>
      <c r="J217" s="212"/>
      <c r="K217" s="210" t="s">
        <v>31</v>
      </c>
      <c r="L217" s="211"/>
      <c r="M217" s="212"/>
      <c r="N217" s="210" t="s">
        <v>30</v>
      </c>
      <c r="O217" s="212"/>
      <c r="P217" s="210" t="s">
        <v>6</v>
      </c>
      <c r="Q217" s="211"/>
      <c r="R217" s="212"/>
      <c r="S217" s="155" t="s">
        <v>12</v>
      </c>
      <c r="T217" s="156"/>
      <c r="U217" s="166"/>
    </row>
    <row r="218" spans="1:21" x14ac:dyDescent="0.2">
      <c r="A218" s="163"/>
      <c r="B218" s="213" t="s">
        <v>51</v>
      </c>
      <c r="C218" s="214"/>
      <c r="D218" s="134" t="s">
        <v>44</v>
      </c>
      <c r="E218" s="8" t="s">
        <v>2</v>
      </c>
      <c r="F218" s="87" t="s">
        <v>4</v>
      </c>
      <c r="G218" s="25" t="s">
        <v>19</v>
      </c>
      <c r="H218" s="6" t="s">
        <v>2</v>
      </c>
      <c r="I218" s="87" t="s">
        <v>4</v>
      </c>
      <c r="J218" s="6" t="s">
        <v>17</v>
      </c>
      <c r="K218" s="8" t="s">
        <v>2</v>
      </c>
      <c r="L218" s="13" t="s">
        <v>4</v>
      </c>
      <c r="M218" s="15" t="s">
        <v>53</v>
      </c>
      <c r="N218" s="6" t="s">
        <v>2</v>
      </c>
      <c r="O218" s="9" t="s">
        <v>46</v>
      </c>
      <c r="P218" s="8" t="s">
        <v>7</v>
      </c>
      <c r="Q218" s="87" t="s">
        <v>9</v>
      </c>
      <c r="R218" s="25" t="s">
        <v>9</v>
      </c>
      <c r="S218" s="8"/>
      <c r="T218" s="9" t="s">
        <v>14</v>
      </c>
      <c r="U218" s="166"/>
    </row>
    <row r="219" spans="1:21" x14ac:dyDescent="0.2">
      <c r="A219" s="163"/>
      <c r="B219" s="213" t="s">
        <v>50</v>
      </c>
      <c r="C219" s="214"/>
      <c r="D219" s="134" t="s">
        <v>29</v>
      </c>
      <c r="E219" s="8"/>
      <c r="F219" s="114"/>
      <c r="G219" s="25" t="s">
        <v>37</v>
      </c>
      <c r="H219" s="6"/>
      <c r="I219" s="114"/>
      <c r="J219" s="6" t="s">
        <v>21</v>
      </c>
      <c r="K219" s="8"/>
      <c r="L219" s="14"/>
      <c r="M219" s="15"/>
      <c r="N219" s="4"/>
      <c r="O219" s="15" t="s">
        <v>5</v>
      </c>
      <c r="P219" s="8" t="s">
        <v>8</v>
      </c>
      <c r="Q219" s="114" t="s">
        <v>10</v>
      </c>
      <c r="R219" s="25" t="s">
        <v>11</v>
      </c>
      <c r="S219" s="8" t="s">
        <v>13</v>
      </c>
      <c r="T219" s="15" t="s">
        <v>15</v>
      </c>
      <c r="U219" s="166"/>
    </row>
    <row r="220" spans="1:21" ht="15.75" thickBot="1" x14ac:dyDescent="0.25">
      <c r="A220" s="163"/>
      <c r="B220" s="31"/>
      <c r="C220" s="35"/>
      <c r="D220" s="28"/>
      <c r="E220" s="7" t="s">
        <v>22</v>
      </c>
      <c r="F220" s="115" t="s">
        <v>47</v>
      </c>
      <c r="G220" s="38" t="s">
        <v>23</v>
      </c>
      <c r="H220" s="12" t="s">
        <v>25</v>
      </c>
      <c r="I220" s="115" t="s">
        <v>24</v>
      </c>
      <c r="J220" s="12" t="s">
        <v>18</v>
      </c>
      <c r="K220" s="7" t="s">
        <v>49</v>
      </c>
      <c r="L220" s="154" t="s">
        <v>24</v>
      </c>
      <c r="M220" s="11" t="s">
        <v>54</v>
      </c>
      <c r="N220" s="12" t="s">
        <v>49</v>
      </c>
      <c r="O220" s="11" t="s">
        <v>48</v>
      </c>
      <c r="P220" s="7"/>
      <c r="Q220" s="115" t="s">
        <v>27</v>
      </c>
      <c r="R220" s="38" t="s">
        <v>26</v>
      </c>
      <c r="S220" s="60"/>
      <c r="T220" s="111"/>
      <c r="U220" s="166"/>
    </row>
    <row r="221" spans="1:21" ht="18" thickBot="1" x14ac:dyDescent="0.25">
      <c r="A221" s="163"/>
      <c r="B221" s="223" t="s">
        <v>28</v>
      </c>
      <c r="C221" s="224"/>
      <c r="D221" s="70"/>
      <c r="E221" s="71"/>
      <c r="F221" s="72"/>
      <c r="G221" s="73"/>
      <c r="H221" s="74"/>
      <c r="I221" s="72"/>
      <c r="J221" s="75"/>
      <c r="K221" s="76"/>
      <c r="L221" s="75"/>
      <c r="M221" s="73"/>
      <c r="N221" s="77"/>
      <c r="O221" s="78"/>
      <c r="P221" s="79"/>
      <c r="Q221" s="80"/>
      <c r="R221" s="81"/>
      <c r="S221" s="79"/>
      <c r="T221" s="81"/>
      <c r="U221" s="166"/>
    </row>
    <row r="222" spans="1:21" x14ac:dyDescent="0.2">
      <c r="A222" s="163"/>
      <c r="B222" s="206">
        <f>B199+1</f>
        <v>40210</v>
      </c>
      <c r="C222" s="207"/>
      <c r="D222" s="40"/>
      <c r="E222" s="64"/>
      <c r="F222" s="61"/>
      <c r="G222" s="62"/>
      <c r="H222" s="63"/>
      <c r="I222" s="61"/>
      <c r="J222" s="47"/>
      <c r="K222" s="64"/>
      <c r="L222" s="47"/>
      <c r="M222" s="62"/>
      <c r="N222" s="65"/>
      <c r="O222" s="66"/>
      <c r="P222" s="67"/>
      <c r="Q222" s="68"/>
      <c r="R222" s="69"/>
      <c r="S222" s="67"/>
      <c r="T222" s="69"/>
      <c r="U222" s="166"/>
    </row>
    <row r="223" spans="1:21" x14ac:dyDescent="0.2">
      <c r="A223" s="163"/>
      <c r="B223" s="204">
        <f t="shared" ref="B223:B228" si="19">B222+1</f>
        <v>40211</v>
      </c>
      <c r="C223" s="205"/>
      <c r="D223" s="48"/>
      <c r="E223" s="52"/>
      <c r="F223" s="41"/>
      <c r="G223" s="51"/>
      <c r="H223" s="45"/>
      <c r="I223" s="41"/>
      <c r="J223" s="44"/>
      <c r="K223" s="52"/>
      <c r="L223" s="44"/>
      <c r="M223" s="51"/>
      <c r="N223" s="55"/>
      <c r="O223" s="56"/>
      <c r="P223" s="57"/>
      <c r="Q223" s="42"/>
      <c r="R223" s="58"/>
      <c r="S223" s="57"/>
      <c r="T223" s="58"/>
      <c r="U223" s="166"/>
    </row>
    <row r="224" spans="1:21" x14ac:dyDescent="0.2">
      <c r="A224" s="163"/>
      <c r="B224" s="204">
        <f t="shared" si="19"/>
        <v>40212</v>
      </c>
      <c r="C224" s="205"/>
      <c r="D224" s="48"/>
      <c r="E224" s="52"/>
      <c r="F224" s="41"/>
      <c r="G224" s="51"/>
      <c r="H224" s="45"/>
      <c r="I224" s="41"/>
      <c r="J224" s="44"/>
      <c r="K224" s="52"/>
      <c r="L224" s="44"/>
      <c r="M224" s="51"/>
      <c r="N224" s="55"/>
      <c r="O224" s="56"/>
      <c r="P224" s="57"/>
      <c r="Q224" s="42"/>
      <c r="R224" s="58"/>
      <c r="S224" s="57"/>
      <c r="T224" s="58"/>
      <c r="U224" s="166"/>
    </row>
    <row r="225" spans="1:21" x14ac:dyDescent="0.2">
      <c r="A225" s="163"/>
      <c r="B225" s="204">
        <f t="shared" si="19"/>
        <v>40213</v>
      </c>
      <c r="C225" s="205"/>
      <c r="D225" s="48"/>
      <c r="E225" s="52"/>
      <c r="F225" s="41"/>
      <c r="G225" s="51"/>
      <c r="H225" s="45"/>
      <c r="I225" s="41"/>
      <c r="J225" s="44"/>
      <c r="K225" s="52"/>
      <c r="L225" s="44"/>
      <c r="M225" s="51"/>
      <c r="N225" s="55"/>
      <c r="O225" s="56"/>
      <c r="P225" s="57"/>
      <c r="Q225" s="42"/>
      <c r="R225" s="58"/>
      <c r="S225" s="57"/>
      <c r="T225" s="58"/>
      <c r="U225" s="166"/>
    </row>
    <row r="226" spans="1:21" x14ac:dyDescent="0.2">
      <c r="A226" s="163"/>
      <c r="B226" s="204">
        <f t="shared" si="19"/>
        <v>40214</v>
      </c>
      <c r="C226" s="205"/>
      <c r="D226" s="48"/>
      <c r="E226" s="52"/>
      <c r="F226" s="41"/>
      <c r="G226" s="51"/>
      <c r="H226" s="45"/>
      <c r="I226" s="41"/>
      <c r="J226" s="44"/>
      <c r="K226" s="52"/>
      <c r="L226" s="44"/>
      <c r="M226" s="51"/>
      <c r="N226" s="55"/>
      <c r="O226" s="56"/>
      <c r="P226" s="57"/>
      <c r="Q226" s="42"/>
      <c r="R226" s="58"/>
      <c r="S226" s="57"/>
      <c r="T226" s="58"/>
      <c r="U226" s="166"/>
    </row>
    <row r="227" spans="1:21" x14ac:dyDescent="0.2">
      <c r="A227" s="163"/>
      <c r="B227" s="204">
        <f t="shared" si="19"/>
        <v>40215</v>
      </c>
      <c r="C227" s="205"/>
      <c r="D227" s="48"/>
      <c r="E227" s="52"/>
      <c r="F227" s="41"/>
      <c r="G227" s="51"/>
      <c r="H227" s="45"/>
      <c r="I227" s="41"/>
      <c r="J227" s="44"/>
      <c r="K227" s="52"/>
      <c r="L227" s="44"/>
      <c r="M227" s="51"/>
      <c r="N227" s="55"/>
      <c r="O227" s="56"/>
      <c r="P227" s="57"/>
      <c r="Q227" s="42"/>
      <c r="R227" s="58"/>
      <c r="S227" s="57"/>
      <c r="T227" s="58"/>
      <c r="U227" s="166"/>
    </row>
    <row r="228" spans="1:21" ht="15.75" thickBot="1" x14ac:dyDescent="0.25">
      <c r="A228" s="164"/>
      <c r="B228" s="221">
        <f t="shared" si="19"/>
        <v>40216</v>
      </c>
      <c r="C228" s="222"/>
      <c r="D228" s="82"/>
      <c r="E228" s="83">
        <f>LOOKUP(D229,$Z$10:$Z$62,$AA$10:$AA$62)</f>
        <v>235.77560738790555</v>
      </c>
      <c r="F228" s="84"/>
      <c r="G228" s="85"/>
      <c r="H228" s="86">
        <f>H229/7</f>
        <v>215.07505355491716</v>
      </c>
      <c r="I228" s="87"/>
      <c r="J228" s="13"/>
      <c r="K228" s="83">
        <f>K229/7</f>
        <v>13.448788634728112</v>
      </c>
      <c r="L228" s="13"/>
      <c r="M228" s="9"/>
      <c r="N228" s="86">
        <f>N229/7</f>
        <v>26.344638803866051</v>
      </c>
      <c r="O228" s="88"/>
      <c r="P228" s="89"/>
      <c r="Q228" s="90"/>
      <c r="R228" s="91"/>
      <c r="S228" s="89"/>
      <c r="T228" s="91"/>
      <c r="U228" s="166"/>
    </row>
    <row r="229" spans="1:21" ht="18" thickBot="1" x14ac:dyDescent="0.25">
      <c r="A229" s="164"/>
      <c r="B229" s="130">
        <v>1</v>
      </c>
      <c r="C229" s="96" t="s">
        <v>29</v>
      </c>
      <c r="D229" s="97">
        <f>D200+1</f>
        <v>19</v>
      </c>
      <c r="E229" s="98">
        <f>LOOKUP(D229,$Z$10:$Z$62,$AB$10:$AB$62)</f>
        <v>1650.429251715339</v>
      </c>
      <c r="F229" s="99"/>
      <c r="G229" s="100"/>
      <c r="H229" s="101">
        <f>LOOKUP(D229,$Z$10:$Z$62,$AC$10:$AC$62)</f>
        <v>1505.5253748844202</v>
      </c>
      <c r="I229" s="72"/>
      <c r="J229" s="75"/>
      <c r="K229" s="98">
        <f>LOOKUP(D229,$Z$10:$Z$62,$AD$10:$AD$62)</f>
        <v>94.14152044309678</v>
      </c>
      <c r="L229" s="75"/>
      <c r="M229" s="73"/>
      <c r="N229" s="101">
        <f>LOOKUP(D229,$Z$10:$Z$62,$AE$10:$AE$62)</f>
        <v>184.41247162706236</v>
      </c>
      <c r="O229" s="78"/>
      <c r="P229" s="79"/>
      <c r="Q229" s="80"/>
      <c r="R229" s="81"/>
      <c r="S229" s="79"/>
      <c r="T229" s="81"/>
      <c r="U229" s="166"/>
    </row>
    <row r="230" spans="1:21" x14ac:dyDescent="0.2">
      <c r="A230" s="164"/>
      <c r="B230" s="206">
        <f>B228+1</f>
        <v>40217</v>
      </c>
      <c r="C230" s="207"/>
      <c r="D230" s="39"/>
      <c r="E230" s="92"/>
      <c r="F230" s="93"/>
      <c r="G230" s="94"/>
      <c r="H230" s="95"/>
      <c r="I230" s="61"/>
      <c r="J230" s="47"/>
      <c r="K230" s="64"/>
      <c r="L230" s="47"/>
      <c r="M230" s="62"/>
      <c r="N230" s="65"/>
      <c r="O230" s="66"/>
      <c r="P230" s="67"/>
      <c r="Q230" s="68"/>
      <c r="R230" s="69"/>
      <c r="S230" s="67"/>
      <c r="T230" s="69"/>
      <c r="U230" s="166"/>
    </row>
    <row r="231" spans="1:21" x14ac:dyDescent="0.2">
      <c r="A231" s="164"/>
      <c r="B231" s="204">
        <f t="shared" ref="B231:B236" si="20">B230+1</f>
        <v>40218</v>
      </c>
      <c r="C231" s="205"/>
      <c r="D231" s="49"/>
      <c r="E231" s="54"/>
      <c r="F231" s="43"/>
      <c r="G231" s="53"/>
      <c r="H231" s="46"/>
      <c r="I231" s="41"/>
      <c r="J231" s="44"/>
      <c r="K231" s="52"/>
      <c r="L231" s="44"/>
      <c r="M231" s="51"/>
      <c r="N231" s="55"/>
      <c r="O231" s="56"/>
      <c r="P231" s="57"/>
      <c r="Q231" s="42"/>
      <c r="R231" s="58"/>
      <c r="S231" s="57"/>
      <c r="T231" s="58"/>
      <c r="U231" s="166"/>
    </row>
    <row r="232" spans="1:21" x14ac:dyDescent="0.2">
      <c r="A232" s="164"/>
      <c r="B232" s="204">
        <f t="shared" si="20"/>
        <v>40219</v>
      </c>
      <c r="C232" s="205"/>
      <c r="D232" s="49"/>
      <c r="E232" s="54"/>
      <c r="F232" s="43"/>
      <c r="G232" s="53"/>
      <c r="H232" s="46"/>
      <c r="I232" s="41"/>
      <c r="J232" s="44"/>
      <c r="K232" s="52"/>
      <c r="L232" s="44"/>
      <c r="M232" s="51"/>
      <c r="N232" s="55"/>
      <c r="O232" s="56"/>
      <c r="P232" s="57"/>
      <c r="Q232" s="42"/>
      <c r="R232" s="58"/>
      <c r="S232" s="57"/>
      <c r="T232" s="58"/>
      <c r="U232" s="166"/>
    </row>
    <row r="233" spans="1:21" x14ac:dyDescent="0.2">
      <c r="A233" s="164"/>
      <c r="B233" s="204">
        <f t="shared" si="20"/>
        <v>40220</v>
      </c>
      <c r="C233" s="205"/>
      <c r="D233" s="49"/>
      <c r="E233" s="54"/>
      <c r="F233" s="43"/>
      <c r="G233" s="53"/>
      <c r="H233" s="46"/>
      <c r="I233" s="41"/>
      <c r="J233" s="44"/>
      <c r="K233" s="52"/>
      <c r="L233" s="44"/>
      <c r="M233" s="51"/>
      <c r="N233" s="55"/>
      <c r="O233" s="56"/>
      <c r="P233" s="57"/>
      <c r="Q233" s="42"/>
      <c r="R233" s="58"/>
      <c r="S233" s="57"/>
      <c r="T233" s="58"/>
      <c r="U233" s="166"/>
    </row>
    <row r="234" spans="1:21" x14ac:dyDescent="0.2">
      <c r="A234" s="164"/>
      <c r="B234" s="204">
        <f t="shared" si="20"/>
        <v>40221</v>
      </c>
      <c r="C234" s="205"/>
      <c r="D234" s="49"/>
      <c r="E234" s="54"/>
      <c r="F234" s="43"/>
      <c r="G234" s="53"/>
      <c r="H234" s="46"/>
      <c r="I234" s="41"/>
      <c r="J234" s="44"/>
      <c r="K234" s="52"/>
      <c r="L234" s="44"/>
      <c r="M234" s="51"/>
      <c r="N234" s="55"/>
      <c r="O234" s="56"/>
      <c r="P234" s="57"/>
      <c r="Q234" s="42"/>
      <c r="R234" s="58"/>
      <c r="S234" s="57"/>
      <c r="T234" s="58"/>
      <c r="U234" s="166"/>
    </row>
    <row r="235" spans="1:21" x14ac:dyDescent="0.2">
      <c r="A235" s="164"/>
      <c r="B235" s="204">
        <f t="shared" si="20"/>
        <v>40222</v>
      </c>
      <c r="C235" s="205"/>
      <c r="D235" s="49"/>
      <c r="E235" s="54"/>
      <c r="F235" s="43"/>
      <c r="G235" s="53"/>
      <c r="H235" s="46"/>
      <c r="I235" s="41"/>
      <c r="J235" s="44"/>
      <c r="K235" s="52"/>
      <c r="L235" s="44"/>
      <c r="M235" s="51"/>
      <c r="N235" s="55"/>
      <c r="O235" s="56"/>
      <c r="P235" s="57"/>
      <c r="Q235" s="42"/>
      <c r="R235" s="58"/>
      <c r="S235" s="57"/>
      <c r="T235" s="58"/>
      <c r="U235" s="166"/>
    </row>
    <row r="236" spans="1:21" ht="15.75" thickBot="1" x14ac:dyDescent="0.25">
      <c r="A236" s="164"/>
      <c r="B236" s="221">
        <f t="shared" si="20"/>
        <v>40223</v>
      </c>
      <c r="C236" s="222"/>
      <c r="D236" s="82"/>
      <c r="E236" s="83">
        <f>LOOKUP(D237,$Z$10:$Z$62,$AA$10:$AA$62)</f>
        <v>235.50284482354758</v>
      </c>
      <c r="F236" s="84"/>
      <c r="G236" s="85"/>
      <c r="H236" s="86">
        <f>H237/7</f>
        <v>214.52115238414495</v>
      </c>
      <c r="I236" s="87"/>
      <c r="J236" s="13"/>
      <c r="K236" s="83">
        <f>K237/7</f>
        <v>13.439060851863442</v>
      </c>
      <c r="L236" s="13"/>
      <c r="M236" s="9"/>
      <c r="N236" s="86">
        <f>N237/7</f>
        <v>26.03324946228696</v>
      </c>
      <c r="O236" s="88"/>
      <c r="P236" s="89"/>
      <c r="Q236" s="90"/>
      <c r="R236" s="91"/>
      <c r="S236" s="89"/>
      <c r="T236" s="91"/>
      <c r="U236" s="166"/>
    </row>
    <row r="237" spans="1:21" ht="18" thickBot="1" x14ac:dyDescent="0.25">
      <c r="A237" s="164"/>
      <c r="B237" s="130">
        <v>2</v>
      </c>
      <c r="C237" s="96" t="s">
        <v>29</v>
      </c>
      <c r="D237" s="102">
        <f>D229+1</f>
        <v>20</v>
      </c>
      <c r="E237" s="98">
        <f>LOOKUP(D237,$Z$10:$Z$62,$AB$10:$AB$62)</f>
        <v>1648.5199137648331</v>
      </c>
      <c r="F237" s="99"/>
      <c r="G237" s="100"/>
      <c r="H237" s="101">
        <f>LOOKUP(D237,$Z$10:$Z$62,$AC$10:$AC$62)</f>
        <v>1501.6480666890147</v>
      </c>
      <c r="I237" s="72"/>
      <c r="J237" s="75"/>
      <c r="K237" s="98">
        <f>LOOKUP(D237,$Z$10:$Z$62,$AD$10:$AD$62)</f>
        <v>94.073425963044087</v>
      </c>
      <c r="L237" s="75"/>
      <c r="M237" s="73"/>
      <c r="N237" s="101">
        <f>LOOKUP(D237,$Z$10:$Z$62,$AE$10:$AE$62)</f>
        <v>182.23274623600872</v>
      </c>
      <c r="O237" s="78"/>
      <c r="P237" s="79"/>
      <c r="Q237" s="80"/>
      <c r="R237" s="81"/>
      <c r="S237" s="79"/>
      <c r="T237" s="81"/>
      <c r="U237" s="166"/>
    </row>
    <row r="238" spans="1:21" x14ac:dyDescent="0.2">
      <c r="A238" s="164"/>
      <c r="B238" s="206">
        <f>B236+1</f>
        <v>40224</v>
      </c>
      <c r="C238" s="207"/>
      <c r="D238" s="39"/>
      <c r="E238" s="92"/>
      <c r="F238" s="93"/>
      <c r="G238" s="94"/>
      <c r="H238" s="95"/>
      <c r="I238" s="61"/>
      <c r="J238" s="47"/>
      <c r="K238" s="64"/>
      <c r="L238" s="47"/>
      <c r="M238" s="62"/>
      <c r="N238" s="65"/>
      <c r="O238" s="66"/>
      <c r="P238" s="67"/>
      <c r="Q238" s="68"/>
      <c r="R238" s="69"/>
      <c r="S238" s="67"/>
      <c r="T238" s="69"/>
      <c r="U238" s="166"/>
    </row>
    <row r="239" spans="1:21" x14ac:dyDescent="0.2">
      <c r="A239" s="164"/>
      <c r="B239" s="204">
        <f t="shared" ref="B239:B244" si="21">B238+1</f>
        <v>40225</v>
      </c>
      <c r="C239" s="205"/>
      <c r="D239" s="49"/>
      <c r="E239" s="54"/>
      <c r="F239" s="43"/>
      <c r="G239" s="53"/>
      <c r="H239" s="46"/>
      <c r="I239" s="41"/>
      <c r="J239" s="44"/>
      <c r="K239" s="52"/>
      <c r="L239" s="44"/>
      <c r="M239" s="51"/>
      <c r="N239" s="55"/>
      <c r="O239" s="56"/>
      <c r="P239" s="57"/>
      <c r="Q239" s="42"/>
      <c r="R239" s="58"/>
      <c r="S239" s="57"/>
      <c r="T239" s="58"/>
      <c r="U239" s="166"/>
    </row>
    <row r="240" spans="1:21" x14ac:dyDescent="0.2">
      <c r="A240" s="164"/>
      <c r="B240" s="204">
        <f t="shared" si="21"/>
        <v>40226</v>
      </c>
      <c r="C240" s="205"/>
      <c r="D240" s="49"/>
      <c r="E240" s="54"/>
      <c r="F240" s="43"/>
      <c r="G240" s="53"/>
      <c r="H240" s="46"/>
      <c r="I240" s="41"/>
      <c r="J240" s="44"/>
      <c r="K240" s="52"/>
      <c r="L240" s="44"/>
      <c r="M240" s="51"/>
      <c r="N240" s="55"/>
      <c r="O240" s="56"/>
      <c r="P240" s="57"/>
      <c r="Q240" s="42"/>
      <c r="R240" s="58"/>
      <c r="S240" s="57"/>
      <c r="T240" s="58"/>
      <c r="U240" s="166"/>
    </row>
    <row r="241" spans="1:21" x14ac:dyDescent="0.2">
      <c r="A241" s="164"/>
      <c r="B241" s="204">
        <f t="shared" si="21"/>
        <v>40227</v>
      </c>
      <c r="C241" s="205"/>
      <c r="D241" s="49"/>
      <c r="E241" s="54"/>
      <c r="F241" s="43"/>
      <c r="G241" s="53"/>
      <c r="H241" s="46"/>
      <c r="I241" s="41"/>
      <c r="J241" s="44"/>
      <c r="K241" s="52"/>
      <c r="L241" s="44"/>
      <c r="M241" s="51"/>
      <c r="N241" s="55"/>
      <c r="O241" s="56"/>
      <c r="P241" s="57"/>
      <c r="Q241" s="42"/>
      <c r="R241" s="58"/>
      <c r="S241" s="57"/>
      <c r="T241" s="58"/>
      <c r="U241" s="166"/>
    </row>
    <row r="242" spans="1:21" x14ac:dyDescent="0.2">
      <c r="A242" s="164"/>
      <c r="B242" s="204">
        <f t="shared" si="21"/>
        <v>40228</v>
      </c>
      <c r="C242" s="205"/>
      <c r="D242" s="49"/>
      <c r="E242" s="54"/>
      <c r="F242" s="43"/>
      <c r="G242" s="53"/>
      <c r="H242" s="46"/>
      <c r="I242" s="41"/>
      <c r="J242" s="44"/>
      <c r="K242" s="52"/>
      <c r="L242" s="44"/>
      <c r="M242" s="51"/>
      <c r="N242" s="55"/>
      <c r="O242" s="56"/>
      <c r="P242" s="57"/>
      <c r="Q242" s="42"/>
      <c r="R242" s="58"/>
      <c r="S242" s="57"/>
      <c r="T242" s="58"/>
      <c r="U242" s="166"/>
    </row>
    <row r="243" spans="1:21" x14ac:dyDescent="0.2">
      <c r="A243" s="164"/>
      <c r="B243" s="204">
        <f t="shared" si="21"/>
        <v>40229</v>
      </c>
      <c r="C243" s="205"/>
      <c r="D243" s="49"/>
      <c r="E243" s="54"/>
      <c r="F243" s="43"/>
      <c r="G243" s="53"/>
      <c r="H243" s="46"/>
      <c r="I243" s="41"/>
      <c r="J243" s="44"/>
      <c r="K243" s="52"/>
      <c r="L243" s="44"/>
      <c r="M243" s="51"/>
      <c r="N243" s="55"/>
      <c r="O243" s="56"/>
      <c r="P243" s="57"/>
      <c r="Q243" s="42"/>
      <c r="R243" s="58"/>
      <c r="S243" s="57"/>
      <c r="T243" s="58"/>
      <c r="U243" s="166"/>
    </row>
    <row r="244" spans="1:21" ht="15.75" thickBot="1" x14ac:dyDescent="0.25">
      <c r="A244" s="164"/>
      <c r="B244" s="221">
        <f t="shared" si="21"/>
        <v>40230</v>
      </c>
      <c r="C244" s="222"/>
      <c r="D244" s="82"/>
      <c r="E244" s="83">
        <f>LOOKUP(D245,$Z$10:$Z$62,$AA$10:$AA$62)</f>
        <v>235.22551462416678</v>
      </c>
      <c r="F244" s="84"/>
      <c r="G244" s="85"/>
      <c r="H244" s="86">
        <f>H245/7</f>
        <v>214.70131772737304</v>
      </c>
      <c r="I244" s="87"/>
      <c r="J244" s="13"/>
      <c r="K244" s="83">
        <f>K245/7</f>
        <v>13.429172735015509</v>
      </c>
      <c r="L244" s="13"/>
      <c r="M244" s="9"/>
      <c r="N244" s="86">
        <f>N245/7</f>
        <v>26.214527901558522</v>
      </c>
      <c r="O244" s="88"/>
      <c r="P244" s="89"/>
      <c r="Q244" s="90"/>
      <c r="R244" s="91"/>
      <c r="S244" s="89"/>
      <c r="T244" s="91"/>
      <c r="U244" s="166"/>
    </row>
    <row r="245" spans="1:21" ht="18" thickBot="1" x14ac:dyDescent="0.25">
      <c r="A245" s="164"/>
      <c r="B245" s="130">
        <v>3</v>
      </c>
      <c r="C245" s="96" t="s">
        <v>29</v>
      </c>
      <c r="D245" s="102">
        <f>D237+1</f>
        <v>21</v>
      </c>
      <c r="E245" s="98">
        <f>LOOKUP(D245,$Z$10:$Z$62,$AB$10:$AB$62)</f>
        <v>1646.5786023691674</v>
      </c>
      <c r="F245" s="99"/>
      <c r="G245" s="100"/>
      <c r="H245" s="101">
        <f>LOOKUP(D245,$Z$10:$Z$62,$AC$10:$AC$62)</f>
        <v>1502.9092240916113</v>
      </c>
      <c r="I245" s="72"/>
      <c r="J245" s="75"/>
      <c r="K245" s="98">
        <f>LOOKUP(D245,$Z$10:$Z$62,$AD$10:$AD$62)</f>
        <v>94.004209145108561</v>
      </c>
      <c r="L245" s="75"/>
      <c r="M245" s="73"/>
      <c r="N245" s="101">
        <f>LOOKUP(D245,$Z$10:$Z$62,$AE$10:$AE$62)</f>
        <v>183.50169531090967</v>
      </c>
      <c r="O245" s="78"/>
      <c r="P245" s="79"/>
      <c r="Q245" s="80"/>
      <c r="R245" s="81"/>
      <c r="S245" s="79"/>
      <c r="T245" s="81"/>
      <c r="U245" s="166"/>
    </row>
    <row r="246" spans="1:21" x14ac:dyDescent="0.2">
      <c r="A246" s="164"/>
      <c r="B246" s="206">
        <f>B244+1</f>
        <v>40231</v>
      </c>
      <c r="C246" s="207"/>
      <c r="D246" s="39"/>
      <c r="E246" s="92"/>
      <c r="F246" s="93"/>
      <c r="G246" s="94"/>
      <c r="H246" s="95"/>
      <c r="I246" s="61"/>
      <c r="J246" s="47"/>
      <c r="K246" s="64"/>
      <c r="L246" s="47"/>
      <c r="M246" s="62"/>
      <c r="N246" s="65"/>
      <c r="O246" s="66"/>
      <c r="P246" s="67"/>
      <c r="Q246" s="68"/>
      <c r="R246" s="69"/>
      <c r="S246" s="67"/>
      <c r="T246" s="69"/>
      <c r="U246" s="166"/>
    </row>
    <row r="247" spans="1:21" x14ac:dyDescent="0.2">
      <c r="A247" s="164"/>
      <c r="B247" s="204">
        <f t="shared" ref="B247:B252" si="22">B246+1</f>
        <v>40232</v>
      </c>
      <c r="C247" s="205"/>
      <c r="D247" s="49"/>
      <c r="E247" s="54"/>
      <c r="F247" s="43"/>
      <c r="G247" s="53"/>
      <c r="H247" s="46"/>
      <c r="I247" s="41"/>
      <c r="J247" s="44"/>
      <c r="K247" s="52"/>
      <c r="L247" s="44"/>
      <c r="M247" s="51"/>
      <c r="N247" s="55"/>
      <c r="O247" s="56"/>
      <c r="P247" s="57"/>
      <c r="Q247" s="42"/>
      <c r="R247" s="58"/>
      <c r="S247" s="57"/>
      <c r="T247" s="58"/>
      <c r="U247" s="166"/>
    </row>
    <row r="248" spans="1:21" x14ac:dyDescent="0.2">
      <c r="A248" s="164"/>
      <c r="B248" s="204">
        <f t="shared" si="22"/>
        <v>40233</v>
      </c>
      <c r="C248" s="205"/>
      <c r="D248" s="49"/>
      <c r="E248" s="54"/>
      <c r="F248" s="43"/>
      <c r="G248" s="53"/>
      <c r="H248" s="46"/>
      <c r="I248" s="41"/>
      <c r="J248" s="44"/>
      <c r="K248" s="52"/>
      <c r="L248" s="44"/>
      <c r="M248" s="51"/>
      <c r="N248" s="55"/>
      <c r="O248" s="56"/>
      <c r="P248" s="57"/>
      <c r="Q248" s="42"/>
      <c r="R248" s="58"/>
      <c r="S248" s="57"/>
      <c r="T248" s="58"/>
      <c r="U248" s="166"/>
    </row>
    <row r="249" spans="1:21" x14ac:dyDescent="0.2">
      <c r="A249" s="164"/>
      <c r="B249" s="204">
        <f t="shared" si="22"/>
        <v>40234</v>
      </c>
      <c r="C249" s="205"/>
      <c r="D249" s="49"/>
      <c r="E249" s="54"/>
      <c r="F249" s="43"/>
      <c r="G249" s="53"/>
      <c r="H249" s="46"/>
      <c r="I249" s="41"/>
      <c r="J249" s="44"/>
      <c r="K249" s="52"/>
      <c r="L249" s="44"/>
      <c r="M249" s="51"/>
      <c r="N249" s="55"/>
      <c r="O249" s="56"/>
      <c r="P249" s="57"/>
      <c r="Q249" s="42"/>
      <c r="R249" s="58"/>
      <c r="S249" s="57"/>
      <c r="T249" s="58"/>
      <c r="U249" s="166"/>
    </row>
    <row r="250" spans="1:21" x14ac:dyDescent="0.2">
      <c r="A250" s="164"/>
      <c r="B250" s="204">
        <f t="shared" si="22"/>
        <v>40235</v>
      </c>
      <c r="C250" s="205"/>
      <c r="D250" s="49"/>
      <c r="E250" s="54"/>
      <c r="F250" s="43"/>
      <c r="G250" s="53"/>
      <c r="H250" s="46"/>
      <c r="I250" s="41"/>
      <c r="J250" s="44"/>
      <c r="K250" s="52"/>
      <c r="L250" s="44"/>
      <c r="M250" s="51"/>
      <c r="N250" s="55"/>
      <c r="O250" s="56"/>
      <c r="P250" s="57"/>
      <c r="Q250" s="42"/>
      <c r="R250" s="58"/>
      <c r="S250" s="57"/>
      <c r="T250" s="58"/>
      <c r="U250" s="166"/>
    </row>
    <row r="251" spans="1:21" x14ac:dyDescent="0.2">
      <c r="A251" s="164"/>
      <c r="B251" s="204">
        <f t="shared" si="22"/>
        <v>40236</v>
      </c>
      <c r="C251" s="205"/>
      <c r="D251" s="49"/>
      <c r="E251" s="54"/>
      <c r="F251" s="43"/>
      <c r="G251" s="53"/>
      <c r="H251" s="46"/>
      <c r="I251" s="41"/>
      <c r="J251" s="44"/>
      <c r="K251" s="52"/>
      <c r="L251" s="44"/>
      <c r="M251" s="51"/>
      <c r="N251" s="55"/>
      <c r="O251" s="56"/>
      <c r="P251" s="57"/>
      <c r="Q251" s="42"/>
      <c r="R251" s="58"/>
      <c r="S251" s="57"/>
      <c r="T251" s="58"/>
      <c r="U251" s="166"/>
    </row>
    <row r="252" spans="1:21" ht="15.75" thickBot="1" x14ac:dyDescent="0.25">
      <c r="A252" s="164"/>
      <c r="B252" s="221">
        <f t="shared" si="22"/>
        <v>40237</v>
      </c>
      <c r="C252" s="222"/>
      <c r="D252" s="82"/>
      <c r="E252" s="83">
        <f>LOOKUP(D253,$Z$10:$Z$62,$AA$10:$AA$62)</f>
        <v>234.97064643454266</v>
      </c>
      <c r="F252" s="84"/>
      <c r="G252" s="85"/>
      <c r="H252" s="86">
        <f>H253/7</f>
        <v>213.31137403970075</v>
      </c>
      <c r="I252" s="87"/>
      <c r="J252" s="13"/>
      <c r="K252" s="83">
        <f>K253/7</f>
        <v>13.405538232770725</v>
      </c>
      <c r="L252" s="13"/>
      <c r="M252" s="9"/>
      <c r="N252" s="86">
        <f>N253/7</f>
        <v>26.194067600397172</v>
      </c>
      <c r="O252" s="88"/>
      <c r="P252" s="89"/>
      <c r="Q252" s="90"/>
      <c r="R252" s="91"/>
      <c r="S252" s="89"/>
      <c r="T252" s="91"/>
      <c r="U252" s="166"/>
    </row>
    <row r="253" spans="1:21" ht="18" thickBot="1" x14ac:dyDescent="0.25">
      <c r="A253" s="164"/>
      <c r="B253" s="130">
        <v>4</v>
      </c>
      <c r="C253" s="96" t="s">
        <v>29</v>
      </c>
      <c r="D253" s="102">
        <f>D245+1</f>
        <v>22</v>
      </c>
      <c r="E253" s="98">
        <f>LOOKUP(D253,$Z$10:$Z$62,$AB$10:$AB$62)</f>
        <v>1644.7945250417986</v>
      </c>
      <c r="F253" s="99"/>
      <c r="G253" s="100"/>
      <c r="H253" s="101">
        <f>LOOKUP(D253,$Z$10:$Z$62,$AC$10:$AC$62)</f>
        <v>1493.1796182779053</v>
      </c>
      <c r="I253" s="72"/>
      <c r="J253" s="75"/>
      <c r="K253" s="98">
        <f>LOOKUP(D253,$Z$10:$Z$62,$AD$10:$AD$62)</f>
        <v>93.838767629395079</v>
      </c>
      <c r="L253" s="75"/>
      <c r="M253" s="73"/>
      <c r="N253" s="101">
        <f>LOOKUP(D253,$Z$10:$Z$62,$AE$10:$AE$62)</f>
        <v>183.3584732027802</v>
      </c>
      <c r="O253" s="78"/>
      <c r="P253" s="79"/>
      <c r="Q253" s="80"/>
      <c r="R253" s="81"/>
      <c r="S253" s="79"/>
      <c r="T253" s="81"/>
      <c r="U253" s="166"/>
    </row>
    <row r="254" spans="1:21" x14ac:dyDescent="0.2">
      <c r="A254" s="164"/>
      <c r="B254" s="206"/>
      <c r="C254" s="207"/>
      <c r="D254" s="39"/>
      <c r="E254" s="92"/>
      <c r="F254" s="93"/>
      <c r="G254" s="94"/>
      <c r="H254" s="95"/>
      <c r="I254" s="61"/>
      <c r="J254" s="47"/>
      <c r="K254" s="64"/>
      <c r="L254" s="47"/>
      <c r="M254" s="62"/>
      <c r="N254" s="65"/>
      <c r="O254" s="66"/>
      <c r="P254" s="67"/>
      <c r="Q254" s="68"/>
      <c r="R254" s="69"/>
      <c r="S254" s="67"/>
      <c r="T254" s="69"/>
      <c r="U254" s="166"/>
    </row>
    <row r="255" spans="1:21" x14ac:dyDescent="0.2">
      <c r="A255" s="164"/>
      <c r="B255" s="204"/>
      <c r="C255" s="205"/>
      <c r="D255" s="49"/>
      <c r="E255" s="54"/>
      <c r="F255" s="43"/>
      <c r="G255" s="53"/>
      <c r="H255" s="46"/>
      <c r="I255" s="41"/>
      <c r="J255" s="44"/>
      <c r="K255" s="52"/>
      <c r="L255" s="44"/>
      <c r="M255" s="51"/>
      <c r="N255" s="55"/>
      <c r="O255" s="56"/>
      <c r="P255" s="57"/>
      <c r="Q255" s="42"/>
      <c r="R255" s="58"/>
      <c r="S255" s="57"/>
      <c r="T255" s="58"/>
      <c r="U255" s="166"/>
    </row>
    <row r="256" spans="1:21" x14ac:dyDescent="0.2">
      <c r="A256" s="164"/>
      <c r="B256" s="204"/>
      <c r="C256" s="205"/>
      <c r="D256" s="49"/>
      <c r="E256" s="54"/>
      <c r="F256" s="43"/>
      <c r="G256" s="53"/>
      <c r="H256" s="46"/>
      <c r="I256" s="41"/>
      <c r="J256" s="44"/>
      <c r="K256" s="52"/>
      <c r="L256" s="44"/>
      <c r="M256" s="51"/>
      <c r="N256" s="55"/>
      <c r="O256" s="56"/>
      <c r="P256" s="57"/>
      <c r="Q256" s="42"/>
      <c r="R256" s="58"/>
      <c r="S256" s="57"/>
      <c r="T256" s="58"/>
      <c r="U256" s="166"/>
    </row>
    <row r="257" spans="1:21" x14ac:dyDescent="0.2">
      <c r="A257" s="164"/>
      <c r="B257" s="204"/>
      <c r="C257" s="205"/>
      <c r="D257" s="49"/>
      <c r="E257" s="54"/>
      <c r="F257" s="43"/>
      <c r="G257" s="53"/>
      <c r="H257" s="46"/>
      <c r="I257" s="41"/>
      <c r="J257" s="44"/>
      <c r="K257" s="52"/>
      <c r="L257" s="44"/>
      <c r="M257" s="51"/>
      <c r="N257" s="55"/>
      <c r="O257" s="56"/>
      <c r="P257" s="57"/>
      <c r="Q257" s="42"/>
      <c r="R257" s="58"/>
      <c r="S257" s="57"/>
      <c r="T257" s="58"/>
      <c r="U257" s="166"/>
    </row>
    <row r="258" spans="1:21" x14ac:dyDescent="0.2">
      <c r="A258" s="164"/>
      <c r="B258" s="204"/>
      <c r="C258" s="205"/>
      <c r="D258" s="49"/>
      <c r="E258" s="54"/>
      <c r="F258" s="43"/>
      <c r="G258" s="53"/>
      <c r="H258" s="46"/>
      <c r="I258" s="41"/>
      <c r="J258" s="44"/>
      <c r="K258" s="52"/>
      <c r="L258" s="44"/>
      <c r="M258" s="51"/>
      <c r="N258" s="55"/>
      <c r="O258" s="56"/>
      <c r="P258" s="57"/>
      <c r="Q258" s="42"/>
      <c r="R258" s="58"/>
      <c r="S258" s="57"/>
      <c r="T258" s="58"/>
      <c r="U258" s="166"/>
    </row>
    <row r="259" spans="1:21" x14ac:dyDescent="0.2">
      <c r="A259" s="164"/>
      <c r="B259" s="204"/>
      <c r="C259" s="205"/>
      <c r="D259" s="49"/>
      <c r="E259" s="54"/>
      <c r="F259" s="43"/>
      <c r="G259" s="53"/>
      <c r="H259" s="46"/>
      <c r="I259" s="41"/>
      <c r="J259" s="44"/>
      <c r="K259" s="52"/>
      <c r="L259" s="44"/>
      <c r="M259" s="51"/>
      <c r="N259" s="55"/>
      <c r="O259" s="56"/>
      <c r="P259" s="57"/>
      <c r="Q259" s="42"/>
      <c r="R259" s="58"/>
      <c r="S259" s="57"/>
      <c r="T259" s="58"/>
      <c r="U259" s="166"/>
    </row>
    <row r="260" spans="1:21" ht="15.75" thickBot="1" x14ac:dyDescent="0.25">
      <c r="A260" s="164"/>
      <c r="B260" s="221"/>
      <c r="C260" s="222"/>
      <c r="D260" s="82"/>
      <c r="E260" s="83"/>
      <c r="F260" s="84"/>
      <c r="G260" s="85"/>
      <c r="H260" s="86"/>
      <c r="I260" s="87"/>
      <c r="J260" s="13"/>
      <c r="K260" s="83"/>
      <c r="L260" s="13"/>
      <c r="M260" s="9"/>
      <c r="N260" s="86"/>
      <c r="O260" s="88"/>
      <c r="P260" s="89"/>
      <c r="Q260" s="90"/>
      <c r="R260" s="91"/>
      <c r="S260" s="89"/>
      <c r="T260" s="91"/>
      <c r="U260" s="166"/>
    </row>
    <row r="261" spans="1:21" ht="18" thickBot="1" x14ac:dyDescent="0.25">
      <c r="A261" s="164"/>
      <c r="B261" s="131">
        <v>5</v>
      </c>
      <c r="C261" s="132" t="s">
        <v>29</v>
      </c>
      <c r="D261" s="102"/>
      <c r="E261" s="106"/>
      <c r="F261" s="107"/>
      <c r="G261" s="100"/>
      <c r="H261" s="110"/>
      <c r="I261" s="75"/>
      <c r="J261" s="73"/>
      <c r="K261" s="106"/>
      <c r="L261" s="75"/>
      <c r="M261" s="73"/>
      <c r="N261" s="110"/>
      <c r="O261" s="81"/>
      <c r="P261" s="104"/>
      <c r="Q261" s="80"/>
      <c r="R261" s="105"/>
      <c r="S261" s="79"/>
      <c r="T261" s="81"/>
      <c r="U261" s="166"/>
    </row>
    <row r="262" spans="1:21" ht="18" thickBot="1" x14ac:dyDescent="0.25">
      <c r="A262" s="164"/>
      <c r="B262" s="217" t="s">
        <v>0</v>
      </c>
      <c r="C262" s="218"/>
      <c r="D262" s="135"/>
      <c r="E262" s="37">
        <f>E229+E237+E245+E253+E261</f>
        <v>6590.3222928911382</v>
      </c>
      <c r="F262" s="32"/>
      <c r="G262" s="108"/>
      <c r="H262" s="37">
        <f>H229+H237+H245+H253+H261</f>
        <v>6003.2622839429514</v>
      </c>
      <c r="I262" s="14"/>
      <c r="J262" s="15"/>
      <c r="K262" s="36">
        <f>K229+K237+K245+K253+K261</f>
        <v>376.05792318064454</v>
      </c>
      <c r="L262" s="14"/>
      <c r="M262" s="15"/>
      <c r="N262" s="37">
        <f>N229+N237+N245+N253+N261</f>
        <v>733.50538637676095</v>
      </c>
      <c r="O262" s="10"/>
      <c r="P262" s="59"/>
      <c r="Q262" s="112"/>
      <c r="R262" s="26"/>
      <c r="S262" s="59"/>
      <c r="T262" s="26"/>
      <c r="U262" s="166"/>
    </row>
    <row r="263" spans="1:21" ht="18" thickBot="1" x14ac:dyDescent="0.25">
      <c r="A263" s="164"/>
      <c r="B263" s="217" t="s">
        <v>1</v>
      </c>
      <c r="C263" s="218"/>
      <c r="D263" s="135"/>
      <c r="E263" s="140">
        <f>E262/28</f>
        <v>235.36865331754066</v>
      </c>
      <c r="F263" s="141"/>
      <c r="G263" s="142"/>
      <c r="H263" s="140">
        <f>H262/28</f>
        <v>214.40222442653399</v>
      </c>
      <c r="I263" s="141"/>
      <c r="J263" s="142"/>
      <c r="K263" s="144">
        <f>K262/28</f>
        <v>13.430640113594448</v>
      </c>
      <c r="L263" s="141"/>
      <c r="M263" s="142"/>
      <c r="N263" s="145">
        <f>N262/28</f>
        <v>26.196620942027177</v>
      </c>
      <c r="O263" s="81"/>
      <c r="P263" s="104"/>
      <c r="Q263" s="80"/>
      <c r="R263" s="105"/>
      <c r="S263" s="104"/>
      <c r="T263" s="105"/>
      <c r="U263" s="166"/>
    </row>
    <row r="264" spans="1:21" ht="15.75" thickBot="1" x14ac:dyDescent="0.25">
      <c r="A264" s="164"/>
      <c r="B264" s="219" t="s">
        <v>45</v>
      </c>
      <c r="C264" s="220"/>
      <c r="D264" s="27"/>
      <c r="E264" s="31"/>
      <c r="F264" s="33"/>
      <c r="G264" s="109"/>
      <c r="H264" s="28"/>
      <c r="I264" s="72"/>
      <c r="J264" s="11"/>
      <c r="K264" s="7"/>
      <c r="L264" s="154"/>
      <c r="M264" s="11"/>
      <c r="N264" s="29"/>
      <c r="O264" s="111"/>
      <c r="P264" s="60"/>
      <c r="Q264" s="113"/>
      <c r="R264" s="30"/>
      <c r="S264" s="60"/>
      <c r="T264" s="30"/>
      <c r="U264" s="166"/>
    </row>
    <row r="265" spans="1:21" x14ac:dyDescent="0.2">
      <c r="A265" s="164"/>
      <c r="B265" s="167"/>
      <c r="C265" s="167"/>
      <c r="D265" s="167"/>
      <c r="E265" s="168" t="str">
        <f>$E$53</f>
        <v>＊作成：㈲日本養鶏コンサルタント　2009年</v>
      </c>
      <c r="F265" s="167"/>
      <c r="G265" s="167"/>
      <c r="H265" s="167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5"/>
    </row>
    <row r="266" spans="1:21" x14ac:dyDescent="0.2">
      <c r="A266" s="157"/>
      <c r="B266" s="157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</row>
    <row r="267" spans="1:21" ht="24.95" customHeight="1" x14ac:dyDescent="0.25">
      <c r="A267" s="157"/>
      <c r="B267" s="1"/>
      <c r="C267" s="1"/>
      <c r="D267" s="203" t="str">
        <f>D214</f>
        <v>2010年</v>
      </c>
      <c r="E267" s="203"/>
      <c r="F267" s="50">
        <f>F214+1</f>
        <v>3</v>
      </c>
      <c r="G267" s="19" t="s">
        <v>16</v>
      </c>
      <c r="H267" s="16"/>
      <c r="I267" s="4"/>
      <c r="J267" s="1"/>
      <c r="K267" s="1"/>
      <c r="L267" s="201" t="s">
        <v>52</v>
      </c>
      <c r="M267" s="201"/>
      <c r="N267" s="201"/>
      <c r="O267" s="201"/>
      <c r="P267" s="201"/>
      <c r="Q267" s="201"/>
      <c r="R267" s="5"/>
      <c r="S267" s="1"/>
      <c r="T267" s="1"/>
      <c r="U267" s="159"/>
    </row>
    <row r="268" spans="1:21" ht="15.75" customHeight="1" thickBot="1" x14ac:dyDescent="0.25">
      <c r="A268" s="157"/>
      <c r="B268" s="1"/>
      <c r="C268" s="1"/>
      <c r="D268" s="1"/>
      <c r="E268" s="3"/>
      <c r="F268" s="3"/>
      <c r="G268" s="3"/>
      <c r="H268" s="3"/>
      <c r="I268" s="3"/>
      <c r="J268" s="1"/>
      <c r="K268" s="1"/>
      <c r="L268" s="202"/>
      <c r="M268" s="202"/>
      <c r="N268" s="202"/>
      <c r="O268" s="202"/>
      <c r="P268" s="202"/>
      <c r="Q268" s="202"/>
      <c r="R268" s="1"/>
      <c r="S268" s="152" t="str">
        <f>$S$3</f>
        <v>Ａ養鶏場</v>
      </c>
      <c r="T268" s="1"/>
      <c r="U268" s="159"/>
    </row>
    <row r="269" spans="1:21" ht="16.5" thickTop="1" thickBot="1" x14ac:dyDescent="0.25">
      <c r="A269" s="15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59"/>
    </row>
    <row r="270" spans="1:21" x14ac:dyDescent="0.2">
      <c r="A270" s="157"/>
      <c r="B270" s="23"/>
      <c r="C270" s="34"/>
      <c r="D270" s="24"/>
      <c r="E270" s="210" t="s">
        <v>3</v>
      </c>
      <c r="F270" s="211"/>
      <c r="G270" s="212"/>
      <c r="H270" s="210" t="s">
        <v>20</v>
      </c>
      <c r="I270" s="211"/>
      <c r="J270" s="212"/>
      <c r="K270" s="210" t="s">
        <v>31</v>
      </c>
      <c r="L270" s="211"/>
      <c r="M270" s="212"/>
      <c r="N270" s="210" t="s">
        <v>30</v>
      </c>
      <c r="O270" s="212"/>
      <c r="P270" s="210" t="s">
        <v>6</v>
      </c>
      <c r="Q270" s="211"/>
      <c r="R270" s="212"/>
      <c r="S270" s="155" t="s">
        <v>12</v>
      </c>
      <c r="T270" s="156"/>
      <c r="U270" s="160"/>
    </row>
    <row r="271" spans="1:21" x14ac:dyDescent="0.2">
      <c r="A271" s="157"/>
      <c r="B271" s="213" t="s">
        <v>51</v>
      </c>
      <c r="C271" s="214"/>
      <c r="D271" s="134" t="s">
        <v>44</v>
      </c>
      <c r="E271" s="8" t="s">
        <v>2</v>
      </c>
      <c r="F271" s="87" t="s">
        <v>4</v>
      </c>
      <c r="G271" s="25" t="s">
        <v>19</v>
      </c>
      <c r="H271" s="6" t="s">
        <v>2</v>
      </c>
      <c r="I271" s="87" t="s">
        <v>4</v>
      </c>
      <c r="J271" s="6" t="s">
        <v>17</v>
      </c>
      <c r="K271" s="8" t="s">
        <v>2</v>
      </c>
      <c r="L271" s="13" t="s">
        <v>4</v>
      </c>
      <c r="M271" s="15" t="s">
        <v>53</v>
      </c>
      <c r="N271" s="6" t="s">
        <v>2</v>
      </c>
      <c r="O271" s="9" t="s">
        <v>46</v>
      </c>
      <c r="P271" s="8" t="s">
        <v>7</v>
      </c>
      <c r="Q271" s="87" t="s">
        <v>9</v>
      </c>
      <c r="R271" s="25" t="s">
        <v>9</v>
      </c>
      <c r="S271" s="8"/>
      <c r="T271" s="9" t="s">
        <v>14</v>
      </c>
      <c r="U271" s="160"/>
    </row>
    <row r="272" spans="1:21" x14ac:dyDescent="0.2">
      <c r="A272" s="157"/>
      <c r="B272" s="213" t="s">
        <v>50</v>
      </c>
      <c r="C272" s="214"/>
      <c r="D272" s="134" t="s">
        <v>29</v>
      </c>
      <c r="E272" s="8"/>
      <c r="F272" s="114"/>
      <c r="G272" s="25" t="s">
        <v>37</v>
      </c>
      <c r="H272" s="6"/>
      <c r="I272" s="114"/>
      <c r="J272" s="6" t="s">
        <v>21</v>
      </c>
      <c r="K272" s="8"/>
      <c r="L272" s="14"/>
      <c r="M272" s="15"/>
      <c r="N272" s="4"/>
      <c r="O272" s="15" t="s">
        <v>5</v>
      </c>
      <c r="P272" s="8" t="s">
        <v>8</v>
      </c>
      <c r="Q272" s="114" t="s">
        <v>10</v>
      </c>
      <c r="R272" s="25" t="s">
        <v>11</v>
      </c>
      <c r="S272" s="8" t="s">
        <v>13</v>
      </c>
      <c r="T272" s="15" t="s">
        <v>15</v>
      </c>
      <c r="U272" s="160"/>
    </row>
    <row r="273" spans="1:21" ht="15.75" thickBot="1" x14ac:dyDescent="0.25">
      <c r="A273" s="157"/>
      <c r="B273" s="31"/>
      <c r="C273" s="35"/>
      <c r="D273" s="28"/>
      <c r="E273" s="7" t="s">
        <v>22</v>
      </c>
      <c r="F273" s="115" t="s">
        <v>47</v>
      </c>
      <c r="G273" s="38" t="s">
        <v>23</v>
      </c>
      <c r="H273" s="12" t="s">
        <v>25</v>
      </c>
      <c r="I273" s="115" t="s">
        <v>24</v>
      </c>
      <c r="J273" s="12" t="s">
        <v>18</v>
      </c>
      <c r="K273" s="7" t="s">
        <v>49</v>
      </c>
      <c r="L273" s="154" t="s">
        <v>24</v>
      </c>
      <c r="M273" s="11" t="s">
        <v>54</v>
      </c>
      <c r="N273" s="12" t="s">
        <v>49</v>
      </c>
      <c r="O273" s="11" t="s">
        <v>48</v>
      </c>
      <c r="P273" s="7"/>
      <c r="Q273" s="115" t="s">
        <v>27</v>
      </c>
      <c r="R273" s="38" t="s">
        <v>26</v>
      </c>
      <c r="S273" s="60"/>
      <c r="T273" s="111"/>
      <c r="U273" s="160"/>
    </row>
    <row r="274" spans="1:21" ht="18" thickBot="1" x14ac:dyDescent="0.25">
      <c r="A274" s="157"/>
      <c r="B274" s="223" t="s">
        <v>28</v>
      </c>
      <c r="C274" s="224"/>
      <c r="D274" s="70"/>
      <c r="E274" s="71"/>
      <c r="F274" s="72"/>
      <c r="G274" s="73"/>
      <c r="H274" s="74"/>
      <c r="I274" s="72"/>
      <c r="J274" s="75"/>
      <c r="K274" s="76"/>
      <c r="L274" s="75"/>
      <c r="M274" s="73"/>
      <c r="N274" s="77"/>
      <c r="O274" s="78"/>
      <c r="P274" s="79"/>
      <c r="Q274" s="80"/>
      <c r="R274" s="81"/>
      <c r="S274" s="79"/>
      <c r="T274" s="81"/>
      <c r="U274" s="160"/>
    </row>
    <row r="275" spans="1:21" x14ac:dyDescent="0.2">
      <c r="A275" s="157"/>
      <c r="B275" s="206">
        <f>B252+1</f>
        <v>40238</v>
      </c>
      <c r="C275" s="207"/>
      <c r="D275" s="40"/>
      <c r="E275" s="64"/>
      <c r="F275" s="61"/>
      <c r="G275" s="62"/>
      <c r="H275" s="63"/>
      <c r="I275" s="61"/>
      <c r="J275" s="47"/>
      <c r="K275" s="64"/>
      <c r="L275" s="47"/>
      <c r="M275" s="62"/>
      <c r="N275" s="65"/>
      <c r="O275" s="66"/>
      <c r="P275" s="67"/>
      <c r="Q275" s="68"/>
      <c r="R275" s="69"/>
      <c r="S275" s="67"/>
      <c r="T275" s="69"/>
      <c r="U275" s="160"/>
    </row>
    <row r="276" spans="1:21" x14ac:dyDescent="0.2">
      <c r="A276" s="157"/>
      <c r="B276" s="204">
        <f t="shared" ref="B276:B281" si="23">B275+1</f>
        <v>40239</v>
      </c>
      <c r="C276" s="205"/>
      <c r="D276" s="48"/>
      <c r="E276" s="52"/>
      <c r="F276" s="41"/>
      <c r="G276" s="51"/>
      <c r="H276" s="45"/>
      <c r="I276" s="41"/>
      <c r="J276" s="44"/>
      <c r="K276" s="52"/>
      <c r="L276" s="44"/>
      <c r="M276" s="51"/>
      <c r="N276" s="55"/>
      <c r="O276" s="56"/>
      <c r="P276" s="57"/>
      <c r="Q276" s="42"/>
      <c r="R276" s="58"/>
      <c r="S276" s="57"/>
      <c r="T276" s="58"/>
      <c r="U276" s="160"/>
    </row>
    <row r="277" spans="1:21" x14ac:dyDescent="0.2">
      <c r="A277" s="157"/>
      <c r="B277" s="204">
        <f t="shared" si="23"/>
        <v>40240</v>
      </c>
      <c r="C277" s="205"/>
      <c r="D277" s="48"/>
      <c r="E277" s="52"/>
      <c r="F277" s="41"/>
      <c r="G277" s="51"/>
      <c r="H277" s="45"/>
      <c r="I277" s="41"/>
      <c r="J277" s="44"/>
      <c r="K277" s="52"/>
      <c r="L277" s="44"/>
      <c r="M277" s="51"/>
      <c r="N277" s="55"/>
      <c r="O277" s="56"/>
      <c r="P277" s="57"/>
      <c r="Q277" s="42"/>
      <c r="R277" s="58"/>
      <c r="S277" s="57"/>
      <c r="T277" s="58"/>
      <c r="U277" s="160"/>
    </row>
    <row r="278" spans="1:21" x14ac:dyDescent="0.2">
      <c r="A278" s="157"/>
      <c r="B278" s="204">
        <f t="shared" si="23"/>
        <v>40241</v>
      </c>
      <c r="C278" s="205"/>
      <c r="D278" s="48"/>
      <c r="E278" s="52"/>
      <c r="F278" s="41"/>
      <c r="G278" s="51"/>
      <c r="H278" s="45"/>
      <c r="I278" s="41"/>
      <c r="J278" s="44"/>
      <c r="K278" s="52"/>
      <c r="L278" s="44"/>
      <c r="M278" s="51"/>
      <c r="N278" s="55"/>
      <c r="O278" s="56"/>
      <c r="P278" s="57"/>
      <c r="Q278" s="42"/>
      <c r="R278" s="58"/>
      <c r="S278" s="57"/>
      <c r="T278" s="58"/>
      <c r="U278" s="160"/>
    </row>
    <row r="279" spans="1:21" x14ac:dyDescent="0.2">
      <c r="A279" s="157"/>
      <c r="B279" s="204">
        <f t="shared" si="23"/>
        <v>40242</v>
      </c>
      <c r="C279" s="205"/>
      <c r="D279" s="48"/>
      <c r="E279" s="52"/>
      <c r="F279" s="41"/>
      <c r="G279" s="51"/>
      <c r="H279" s="45"/>
      <c r="I279" s="41"/>
      <c r="J279" s="44"/>
      <c r="K279" s="52"/>
      <c r="L279" s="44"/>
      <c r="M279" s="51"/>
      <c r="N279" s="55"/>
      <c r="O279" s="56"/>
      <c r="P279" s="57"/>
      <c r="Q279" s="42"/>
      <c r="R279" s="58"/>
      <c r="S279" s="57"/>
      <c r="T279" s="58"/>
      <c r="U279" s="160"/>
    </row>
    <row r="280" spans="1:21" x14ac:dyDescent="0.2">
      <c r="A280" s="157"/>
      <c r="B280" s="204">
        <f t="shared" si="23"/>
        <v>40243</v>
      </c>
      <c r="C280" s="205"/>
      <c r="D280" s="48"/>
      <c r="E280" s="52"/>
      <c r="F280" s="41"/>
      <c r="G280" s="51"/>
      <c r="H280" s="45"/>
      <c r="I280" s="41"/>
      <c r="J280" s="44"/>
      <c r="K280" s="52"/>
      <c r="L280" s="44"/>
      <c r="M280" s="51"/>
      <c r="N280" s="55"/>
      <c r="O280" s="56"/>
      <c r="P280" s="57"/>
      <c r="Q280" s="42"/>
      <c r="R280" s="58"/>
      <c r="S280" s="57"/>
      <c r="T280" s="58"/>
      <c r="U280" s="160"/>
    </row>
    <row r="281" spans="1:21" ht="15.75" thickBot="1" x14ac:dyDescent="0.25">
      <c r="A281" s="158"/>
      <c r="B281" s="221">
        <f t="shared" si="23"/>
        <v>40244</v>
      </c>
      <c r="C281" s="222"/>
      <c r="D281" s="82"/>
      <c r="E281" s="83">
        <f>LOOKUP(D282,$Z$10:$Z$62,$AA$10:$AA$62)</f>
        <v>234.70194714505587</v>
      </c>
      <c r="F281" s="84"/>
      <c r="G281" s="85"/>
      <c r="H281" s="86">
        <f>H282/7</f>
        <v>213.41563260739753</v>
      </c>
      <c r="I281" s="87"/>
      <c r="J281" s="13"/>
      <c r="K281" s="83">
        <f>K282/7</f>
        <v>13.474689043147903</v>
      </c>
      <c r="L281" s="13"/>
      <c r="M281" s="9"/>
      <c r="N281" s="86">
        <f>N282/7</f>
        <v>26.268992412668428</v>
      </c>
      <c r="O281" s="88"/>
      <c r="P281" s="89"/>
      <c r="Q281" s="90"/>
      <c r="R281" s="91"/>
      <c r="S281" s="89"/>
      <c r="T281" s="91"/>
      <c r="U281" s="160"/>
    </row>
    <row r="282" spans="1:21" ht="18" thickBot="1" x14ac:dyDescent="0.25">
      <c r="A282" s="158"/>
      <c r="B282" s="130">
        <v>1</v>
      </c>
      <c r="C282" s="96" t="s">
        <v>29</v>
      </c>
      <c r="D282" s="97">
        <f>D253+1</f>
        <v>23</v>
      </c>
      <c r="E282" s="98">
        <f>LOOKUP(D282,$Z$10:$Z$62,$AB$10:$AB$62)</f>
        <v>1642.9136300153912</v>
      </c>
      <c r="F282" s="99"/>
      <c r="G282" s="100"/>
      <c r="H282" s="101">
        <f>LOOKUP(D282,$Z$10:$Z$62,$AC$10:$AC$62)</f>
        <v>1493.9094282517826</v>
      </c>
      <c r="I282" s="72"/>
      <c r="J282" s="75"/>
      <c r="K282" s="98">
        <f>LOOKUP(D282,$Z$10:$Z$62,$AD$10:$AD$62)</f>
        <v>94.322823302035317</v>
      </c>
      <c r="L282" s="75"/>
      <c r="M282" s="73"/>
      <c r="N282" s="101">
        <f>LOOKUP(D282,$Z$10:$Z$62,$AE$10:$AE$62)</f>
        <v>183.88294688867899</v>
      </c>
      <c r="O282" s="78"/>
      <c r="P282" s="79"/>
      <c r="Q282" s="80"/>
      <c r="R282" s="81"/>
      <c r="S282" s="79"/>
      <c r="T282" s="81"/>
      <c r="U282" s="160"/>
    </row>
    <row r="283" spans="1:21" x14ac:dyDescent="0.2">
      <c r="A283" s="158"/>
      <c r="B283" s="206">
        <f>B281+1</f>
        <v>40245</v>
      </c>
      <c r="C283" s="207"/>
      <c r="D283" s="39"/>
      <c r="E283" s="92"/>
      <c r="F283" s="93"/>
      <c r="G283" s="94"/>
      <c r="H283" s="95"/>
      <c r="I283" s="61"/>
      <c r="J283" s="47"/>
      <c r="K283" s="64"/>
      <c r="L283" s="47"/>
      <c r="M283" s="62"/>
      <c r="N283" s="65"/>
      <c r="O283" s="66"/>
      <c r="P283" s="67"/>
      <c r="Q283" s="68"/>
      <c r="R283" s="69"/>
      <c r="S283" s="67"/>
      <c r="T283" s="69"/>
      <c r="U283" s="160"/>
    </row>
    <row r="284" spans="1:21" x14ac:dyDescent="0.2">
      <c r="A284" s="158"/>
      <c r="B284" s="204">
        <f t="shared" ref="B284:B289" si="24">B283+1</f>
        <v>40246</v>
      </c>
      <c r="C284" s="205"/>
      <c r="D284" s="49"/>
      <c r="E284" s="54"/>
      <c r="F284" s="43"/>
      <c r="G284" s="53"/>
      <c r="H284" s="46"/>
      <c r="I284" s="41"/>
      <c r="J284" s="44"/>
      <c r="K284" s="52"/>
      <c r="L284" s="44"/>
      <c r="M284" s="51"/>
      <c r="N284" s="55"/>
      <c r="O284" s="56"/>
      <c r="P284" s="57"/>
      <c r="Q284" s="42"/>
      <c r="R284" s="58"/>
      <c r="S284" s="57"/>
      <c r="T284" s="58"/>
      <c r="U284" s="160"/>
    </row>
    <row r="285" spans="1:21" x14ac:dyDescent="0.2">
      <c r="A285" s="158"/>
      <c r="B285" s="204">
        <f t="shared" si="24"/>
        <v>40247</v>
      </c>
      <c r="C285" s="205"/>
      <c r="D285" s="49"/>
      <c r="E285" s="54"/>
      <c r="F285" s="43"/>
      <c r="G285" s="53"/>
      <c r="H285" s="46"/>
      <c r="I285" s="41"/>
      <c r="J285" s="44"/>
      <c r="K285" s="52"/>
      <c r="L285" s="44"/>
      <c r="M285" s="51"/>
      <c r="N285" s="55"/>
      <c r="O285" s="56"/>
      <c r="P285" s="57"/>
      <c r="Q285" s="42"/>
      <c r="R285" s="58"/>
      <c r="S285" s="57"/>
      <c r="T285" s="58"/>
      <c r="U285" s="160"/>
    </row>
    <row r="286" spans="1:21" x14ac:dyDescent="0.2">
      <c r="A286" s="158"/>
      <c r="B286" s="204">
        <f t="shared" si="24"/>
        <v>40248</v>
      </c>
      <c r="C286" s="205"/>
      <c r="D286" s="49"/>
      <c r="E286" s="54"/>
      <c r="F286" s="43"/>
      <c r="G286" s="53"/>
      <c r="H286" s="46"/>
      <c r="I286" s="41"/>
      <c r="J286" s="44"/>
      <c r="K286" s="52"/>
      <c r="L286" s="44"/>
      <c r="M286" s="51"/>
      <c r="N286" s="55"/>
      <c r="O286" s="56"/>
      <c r="P286" s="57"/>
      <c r="Q286" s="42"/>
      <c r="R286" s="58"/>
      <c r="S286" s="57"/>
      <c r="T286" s="58"/>
      <c r="U286" s="160"/>
    </row>
    <row r="287" spans="1:21" x14ac:dyDescent="0.2">
      <c r="A287" s="158"/>
      <c r="B287" s="204">
        <f t="shared" si="24"/>
        <v>40249</v>
      </c>
      <c r="C287" s="205"/>
      <c r="D287" s="49"/>
      <c r="E287" s="54"/>
      <c r="F287" s="43"/>
      <c r="G287" s="53"/>
      <c r="H287" s="46"/>
      <c r="I287" s="41"/>
      <c r="J287" s="44"/>
      <c r="K287" s="52"/>
      <c r="L287" s="44"/>
      <c r="M287" s="51"/>
      <c r="N287" s="55"/>
      <c r="O287" s="56"/>
      <c r="P287" s="57"/>
      <c r="Q287" s="42"/>
      <c r="R287" s="58"/>
      <c r="S287" s="57"/>
      <c r="T287" s="58"/>
      <c r="U287" s="160"/>
    </row>
    <row r="288" spans="1:21" x14ac:dyDescent="0.2">
      <c r="A288" s="158"/>
      <c r="B288" s="204">
        <f t="shared" si="24"/>
        <v>40250</v>
      </c>
      <c r="C288" s="205"/>
      <c r="D288" s="49"/>
      <c r="E288" s="54"/>
      <c r="F288" s="43"/>
      <c r="G288" s="53"/>
      <c r="H288" s="46"/>
      <c r="I288" s="41"/>
      <c r="J288" s="44"/>
      <c r="K288" s="52"/>
      <c r="L288" s="44"/>
      <c r="M288" s="51"/>
      <c r="N288" s="55"/>
      <c r="O288" s="56"/>
      <c r="P288" s="57"/>
      <c r="Q288" s="42"/>
      <c r="R288" s="58"/>
      <c r="S288" s="57"/>
      <c r="T288" s="58"/>
      <c r="U288" s="160"/>
    </row>
    <row r="289" spans="1:21" ht="15.75" thickBot="1" x14ac:dyDescent="0.25">
      <c r="A289" s="158"/>
      <c r="B289" s="221">
        <f t="shared" si="24"/>
        <v>40251</v>
      </c>
      <c r="C289" s="222"/>
      <c r="D289" s="82"/>
      <c r="E289" s="83">
        <f>LOOKUP(D290,$Z$10:$Z$62,$AA$10:$AA$62)</f>
        <v>234.39505207030189</v>
      </c>
      <c r="F289" s="84"/>
      <c r="G289" s="85"/>
      <c r="H289" s="86">
        <f>H290/7</f>
        <v>181.3930769502376</v>
      </c>
      <c r="I289" s="87"/>
      <c r="J289" s="13"/>
      <c r="K289" s="83">
        <f>K290/7</f>
        <v>11.448135597564846</v>
      </c>
      <c r="L289" s="13"/>
      <c r="M289" s="9"/>
      <c r="N289" s="86">
        <f>N290/7</f>
        <v>22.155715925240774</v>
      </c>
      <c r="O289" s="88"/>
      <c r="P289" s="89"/>
      <c r="Q289" s="90"/>
      <c r="R289" s="91"/>
      <c r="S289" s="89"/>
      <c r="T289" s="91"/>
      <c r="U289" s="160"/>
    </row>
    <row r="290" spans="1:21" ht="18" thickBot="1" x14ac:dyDescent="0.25">
      <c r="A290" s="158"/>
      <c r="B290" s="130">
        <v>2</v>
      </c>
      <c r="C290" s="96" t="s">
        <v>29</v>
      </c>
      <c r="D290" s="102">
        <f>D282+1</f>
        <v>24</v>
      </c>
      <c r="E290" s="98">
        <f>LOOKUP(D290,$Z$10:$Z$62,$AB$10:$AB$62)</f>
        <v>1640.7653644921131</v>
      </c>
      <c r="F290" s="99"/>
      <c r="G290" s="100"/>
      <c r="H290" s="101">
        <f>LOOKUP(D290,$Z$10:$Z$62,$AC$10:$AC$62)</f>
        <v>1269.7515386516632</v>
      </c>
      <c r="I290" s="72"/>
      <c r="J290" s="75"/>
      <c r="K290" s="98">
        <f>LOOKUP(D290,$Z$10:$Z$62,$AD$10:$AD$62)</f>
        <v>80.136949182953927</v>
      </c>
      <c r="L290" s="75"/>
      <c r="M290" s="73"/>
      <c r="N290" s="101">
        <f>LOOKUP(D290,$Z$10:$Z$62,$AE$10:$AE$62)</f>
        <v>155.09001147668542</v>
      </c>
      <c r="O290" s="78"/>
      <c r="P290" s="79"/>
      <c r="Q290" s="80"/>
      <c r="R290" s="81"/>
      <c r="S290" s="79"/>
      <c r="T290" s="81"/>
      <c r="U290" s="160"/>
    </row>
    <row r="291" spans="1:21" x14ac:dyDescent="0.2">
      <c r="A291" s="158"/>
      <c r="B291" s="206">
        <f>B289+1</f>
        <v>40252</v>
      </c>
      <c r="C291" s="207"/>
      <c r="D291" s="39"/>
      <c r="E291" s="92"/>
      <c r="F291" s="93"/>
      <c r="G291" s="94"/>
      <c r="H291" s="95"/>
      <c r="I291" s="61"/>
      <c r="J291" s="47"/>
      <c r="K291" s="64"/>
      <c r="L291" s="47"/>
      <c r="M291" s="62"/>
      <c r="N291" s="65"/>
      <c r="O291" s="66"/>
      <c r="P291" s="67"/>
      <c r="Q291" s="68"/>
      <c r="R291" s="69"/>
      <c r="S291" s="67"/>
      <c r="T291" s="69"/>
      <c r="U291" s="160"/>
    </row>
    <row r="292" spans="1:21" x14ac:dyDescent="0.2">
      <c r="A292" s="158"/>
      <c r="B292" s="204">
        <f t="shared" ref="B292:B297" si="25">B291+1</f>
        <v>40253</v>
      </c>
      <c r="C292" s="205"/>
      <c r="D292" s="49"/>
      <c r="E292" s="54"/>
      <c r="F292" s="43"/>
      <c r="G292" s="53"/>
      <c r="H292" s="46"/>
      <c r="I292" s="41"/>
      <c r="J292" s="44"/>
      <c r="K292" s="52"/>
      <c r="L292" s="44"/>
      <c r="M292" s="51"/>
      <c r="N292" s="55"/>
      <c r="O292" s="56"/>
      <c r="P292" s="57"/>
      <c r="Q292" s="42"/>
      <c r="R292" s="58"/>
      <c r="S292" s="57"/>
      <c r="T292" s="58"/>
      <c r="U292" s="160"/>
    </row>
    <row r="293" spans="1:21" x14ac:dyDescent="0.2">
      <c r="A293" s="158"/>
      <c r="B293" s="204">
        <f t="shared" si="25"/>
        <v>40254</v>
      </c>
      <c r="C293" s="205"/>
      <c r="D293" s="49"/>
      <c r="E293" s="54"/>
      <c r="F293" s="43"/>
      <c r="G293" s="53"/>
      <c r="H293" s="46"/>
      <c r="I293" s="41"/>
      <c r="J293" s="44"/>
      <c r="K293" s="52"/>
      <c r="L293" s="44"/>
      <c r="M293" s="51"/>
      <c r="N293" s="55"/>
      <c r="O293" s="56"/>
      <c r="P293" s="57"/>
      <c r="Q293" s="42"/>
      <c r="R293" s="58"/>
      <c r="S293" s="57"/>
      <c r="T293" s="58"/>
      <c r="U293" s="160"/>
    </row>
    <row r="294" spans="1:21" x14ac:dyDescent="0.2">
      <c r="A294" s="158"/>
      <c r="B294" s="204">
        <f t="shared" si="25"/>
        <v>40255</v>
      </c>
      <c r="C294" s="205"/>
      <c r="D294" s="49"/>
      <c r="E294" s="54"/>
      <c r="F294" s="43"/>
      <c r="G294" s="53"/>
      <c r="H294" s="46"/>
      <c r="I294" s="41"/>
      <c r="J294" s="44"/>
      <c r="K294" s="52"/>
      <c r="L294" s="44"/>
      <c r="M294" s="51"/>
      <c r="N294" s="55"/>
      <c r="O294" s="56"/>
      <c r="P294" s="57"/>
      <c r="Q294" s="42"/>
      <c r="R294" s="58"/>
      <c r="S294" s="57"/>
      <c r="T294" s="58"/>
      <c r="U294" s="160"/>
    </row>
    <row r="295" spans="1:21" x14ac:dyDescent="0.2">
      <c r="A295" s="158"/>
      <c r="B295" s="204">
        <f t="shared" si="25"/>
        <v>40256</v>
      </c>
      <c r="C295" s="205"/>
      <c r="D295" s="49"/>
      <c r="E295" s="54"/>
      <c r="F295" s="43"/>
      <c r="G295" s="53"/>
      <c r="H295" s="46"/>
      <c r="I295" s="41"/>
      <c r="J295" s="44"/>
      <c r="K295" s="52"/>
      <c r="L295" s="44"/>
      <c r="M295" s="51"/>
      <c r="N295" s="55"/>
      <c r="O295" s="56"/>
      <c r="P295" s="57"/>
      <c r="Q295" s="42"/>
      <c r="R295" s="58"/>
      <c r="S295" s="57"/>
      <c r="T295" s="58"/>
      <c r="U295" s="160"/>
    </row>
    <row r="296" spans="1:21" x14ac:dyDescent="0.2">
      <c r="A296" s="158"/>
      <c r="B296" s="204">
        <f t="shared" si="25"/>
        <v>40257</v>
      </c>
      <c r="C296" s="205"/>
      <c r="D296" s="49"/>
      <c r="E296" s="54"/>
      <c r="F296" s="43"/>
      <c r="G296" s="53"/>
      <c r="H296" s="46"/>
      <c r="I296" s="41"/>
      <c r="J296" s="44"/>
      <c r="K296" s="52"/>
      <c r="L296" s="44"/>
      <c r="M296" s="51"/>
      <c r="N296" s="55"/>
      <c r="O296" s="56"/>
      <c r="P296" s="57"/>
      <c r="Q296" s="42"/>
      <c r="R296" s="58"/>
      <c r="S296" s="57"/>
      <c r="T296" s="58"/>
      <c r="U296" s="160"/>
    </row>
    <row r="297" spans="1:21" ht="15.75" thickBot="1" x14ac:dyDescent="0.25">
      <c r="A297" s="158"/>
      <c r="B297" s="221">
        <f t="shared" si="25"/>
        <v>40258</v>
      </c>
      <c r="C297" s="222"/>
      <c r="D297" s="82"/>
      <c r="E297" s="83">
        <f>LOOKUP(D298,$Z$10:$Z$62,$AA$10:$AA$62)</f>
        <v>234.03042340292788</v>
      </c>
      <c r="F297" s="84"/>
      <c r="G297" s="85"/>
      <c r="H297" s="86">
        <f>H298/7</f>
        <v>180.7107194423763</v>
      </c>
      <c r="I297" s="87"/>
      <c r="J297" s="13"/>
      <c r="K297" s="83">
        <f>K298/7</f>
        <v>11.433329377853997</v>
      </c>
      <c r="L297" s="13"/>
      <c r="M297" s="9"/>
      <c r="N297" s="86">
        <f>N298/7</f>
        <v>22.190289337089148</v>
      </c>
      <c r="O297" s="88"/>
      <c r="P297" s="89"/>
      <c r="Q297" s="90"/>
      <c r="R297" s="91"/>
      <c r="S297" s="89"/>
      <c r="T297" s="91"/>
      <c r="U297" s="160"/>
    </row>
    <row r="298" spans="1:21" ht="18" thickBot="1" x14ac:dyDescent="0.25">
      <c r="A298" s="158"/>
      <c r="B298" s="130">
        <v>3</v>
      </c>
      <c r="C298" s="96" t="s">
        <v>29</v>
      </c>
      <c r="D298" s="102">
        <f>D290+1</f>
        <v>25</v>
      </c>
      <c r="E298" s="98">
        <f>LOOKUP(D298,$Z$10:$Z$62,$AB$10:$AB$62)</f>
        <v>1638.2129638204951</v>
      </c>
      <c r="F298" s="99"/>
      <c r="G298" s="100"/>
      <c r="H298" s="101">
        <f>LOOKUP(D298,$Z$10:$Z$62,$AC$10:$AC$62)</f>
        <v>1264.9750360966341</v>
      </c>
      <c r="I298" s="72"/>
      <c r="J298" s="75"/>
      <c r="K298" s="98">
        <f>LOOKUP(D298,$Z$10:$Z$62,$AD$10:$AD$62)</f>
        <v>80.033305644977986</v>
      </c>
      <c r="L298" s="75"/>
      <c r="M298" s="73"/>
      <c r="N298" s="101">
        <f>LOOKUP(D298,$Z$10:$Z$62,$AE$10:$AE$62)</f>
        <v>155.33202535962403</v>
      </c>
      <c r="O298" s="78"/>
      <c r="P298" s="79"/>
      <c r="Q298" s="80"/>
      <c r="R298" s="81"/>
      <c r="S298" s="79"/>
      <c r="T298" s="81"/>
      <c r="U298" s="160"/>
    </row>
    <row r="299" spans="1:21" x14ac:dyDescent="0.2">
      <c r="A299" s="158"/>
      <c r="B299" s="206">
        <f>B297+1</f>
        <v>40259</v>
      </c>
      <c r="C299" s="207"/>
      <c r="D299" s="39"/>
      <c r="E299" s="92"/>
      <c r="F299" s="93"/>
      <c r="G299" s="94"/>
      <c r="H299" s="95"/>
      <c r="I299" s="61"/>
      <c r="J299" s="47"/>
      <c r="K299" s="64"/>
      <c r="L299" s="47"/>
      <c r="M299" s="62"/>
      <c r="N299" s="65"/>
      <c r="O299" s="66"/>
      <c r="P299" s="67"/>
      <c r="Q299" s="68"/>
      <c r="R299" s="69"/>
      <c r="S299" s="67"/>
      <c r="T299" s="69"/>
      <c r="U299" s="160"/>
    </row>
    <row r="300" spans="1:21" x14ac:dyDescent="0.2">
      <c r="A300" s="158"/>
      <c r="B300" s="204">
        <f t="shared" ref="B300:B305" si="26">B299+1</f>
        <v>40260</v>
      </c>
      <c r="C300" s="205"/>
      <c r="D300" s="49"/>
      <c r="E300" s="54"/>
      <c r="F300" s="43"/>
      <c r="G300" s="53"/>
      <c r="H300" s="46"/>
      <c r="I300" s="41"/>
      <c r="J300" s="44"/>
      <c r="K300" s="52"/>
      <c r="L300" s="44"/>
      <c r="M300" s="51"/>
      <c r="N300" s="55"/>
      <c r="O300" s="56"/>
      <c r="P300" s="57"/>
      <c r="Q300" s="42"/>
      <c r="R300" s="58"/>
      <c r="S300" s="57"/>
      <c r="T300" s="58"/>
      <c r="U300" s="160"/>
    </row>
    <row r="301" spans="1:21" x14ac:dyDescent="0.2">
      <c r="A301" s="158"/>
      <c r="B301" s="204">
        <f t="shared" si="26"/>
        <v>40261</v>
      </c>
      <c r="C301" s="205"/>
      <c r="D301" s="49"/>
      <c r="E301" s="54"/>
      <c r="F301" s="43"/>
      <c r="G301" s="53"/>
      <c r="H301" s="46"/>
      <c r="I301" s="41"/>
      <c r="J301" s="44"/>
      <c r="K301" s="52"/>
      <c r="L301" s="44"/>
      <c r="M301" s="51"/>
      <c r="N301" s="55"/>
      <c r="O301" s="56"/>
      <c r="P301" s="57"/>
      <c r="Q301" s="42"/>
      <c r="R301" s="58"/>
      <c r="S301" s="57"/>
      <c r="T301" s="58"/>
      <c r="U301" s="160"/>
    </row>
    <row r="302" spans="1:21" x14ac:dyDescent="0.2">
      <c r="A302" s="158"/>
      <c r="B302" s="204">
        <f t="shared" si="26"/>
        <v>40262</v>
      </c>
      <c r="C302" s="205"/>
      <c r="D302" s="49"/>
      <c r="E302" s="54"/>
      <c r="F302" s="43"/>
      <c r="G302" s="53"/>
      <c r="H302" s="46"/>
      <c r="I302" s="41"/>
      <c r="J302" s="44"/>
      <c r="K302" s="52"/>
      <c r="L302" s="44"/>
      <c r="M302" s="51"/>
      <c r="N302" s="55"/>
      <c r="O302" s="56"/>
      <c r="P302" s="57"/>
      <c r="Q302" s="42"/>
      <c r="R302" s="58"/>
      <c r="S302" s="57"/>
      <c r="T302" s="58"/>
      <c r="U302" s="160"/>
    </row>
    <row r="303" spans="1:21" x14ac:dyDescent="0.2">
      <c r="A303" s="158"/>
      <c r="B303" s="204">
        <f t="shared" si="26"/>
        <v>40263</v>
      </c>
      <c r="C303" s="205"/>
      <c r="D303" s="49"/>
      <c r="E303" s="54"/>
      <c r="F303" s="43"/>
      <c r="G303" s="53"/>
      <c r="H303" s="46"/>
      <c r="I303" s="41"/>
      <c r="J303" s="44"/>
      <c r="K303" s="52"/>
      <c r="L303" s="44"/>
      <c r="M303" s="51"/>
      <c r="N303" s="55"/>
      <c r="O303" s="56"/>
      <c r="P303" s="57"/>
      <c r="Q303" s="42"/>
      <c r="R303" s="58"/>
      <c r="S303" s="57"/>
      <c r="T303" s="58"/>
      <c r="U303" s="160"/>
    </row>
    <row r="304" spans="1:21" x14ac:dyDescent="0.2">
      <c r="A304" s="158"/>
      <c r="B304" s="204">
        <f t="shared" si="26"/>
        <v>40264</v>
      </c>
      <c r="C304" s="205"/>
      <c r="D304" s="49"/>
      <c r="E304" s="54"/>
      <c r="F304" s="43"/>
      <c r="G304" s="53"/>
      <c r="H304" s="46"/>
      <c r="I304" s="41"/>
      <c r="J304" s="44"/>
      <c r="K304" s="52"/>
      <c r="L304" s="44"/>
      <c r="M304" s="51"/>
      <c r="N304" s="55"/>
      <c r="O304" s="56"/>
      <c r="P304" s="57"/>
      <c r="Q304" s="42"/>
      <c r="R304" s="58"/>
      <c r="S304" s="57"/>
      <c r="T304" s="58"/>
      <c r="U304" s="160"/>
    </row>
    <row r="305" spans="1:21" ht="15.75" thickBot="1" x14ac:dyDescent="0.25">
      <c r="A305" s="158"/>
      <c r="B305" s="221">
        <f t="shared" si="26"/>
        <v>40265</v>
      </c>
      <c r="C305" s="222"/>
      <c r="D305" s="82"/>
      <c r="E305" s="83">
        <f>LOOKUP(D306,$Z$10:$Z$62,$AA$10:$AA$62)</f>
        <v>233.68206745262117</v>
      </c>
      <c r="F305" s="84"/>
      <c r="G305" s="85"/>
      <c r="H305" s="86">
        <f>H306/7</f>
        <v>179.9044127093768</v>
      </c>
      <c r="I305" s="87"/>
      <c r="J305" s="13"/>
      <c r="K305" s="83">
        <f>K306/7</f>
        <v>11.386887896849828</v>
      </c>
      <c r="L305" s="13"/>
      <c r="M305" s="9"/>
      <c r="N305" s="86">
        <f>N306/7</f>
        <v>25.83438275778526</v>
      </c>
      <c r="O305" s="88"/>
      <c r="P305" s="89"/>
      <c r="Q305" s="90"/>
      <c r="R305" s="91"/>
      <c r="S305" s="89"/>
      <c r="T305" s="91"/>
      <c r="U305" s="160"/>
    </row>
    <row r="306" spans="1:21" ht="18" customHeight="1" thickBot="1" x14ac:dyDescent="0.25">
      <c r="A306" s="158"/>
      <c r="B306" s="130">
        <v>4</v>
      </c>
      <c r="C306" s="96" t="s">
        <v>29</v>
      </c>
      <c r="D306" s="102">
        <f>D298+1</f>
        <v>26</v>
      </c>
      <c r="E306" s="98">
        <f>LOOKUP(D306,$Z$10:$Z$62,$AB$10:$AB$62)</f>
        <v>1635.7744721683482</v>
      </c>
      <c r="F306" s="99"/>
      <c r="G306" s="100"/>
      <c r="H306" s="101">
        <f>LOOKUP(D306,$Z$10:$Z$62,$AC$10:$AC$62)</f>
        <v>1259.3308889656375</v>
      </c>
      <c r="I306" s="72"/>
      <c r="J306" s="75"/>
      <c r="K306" s="98">
        <f>LOOKUP(D306,$Z$10:$Z$62,$AD$10:$AD$62)</f>
        <v>79.708215277948796</v>
      </c>
      <c r="L306" s="75"/>
      <c r="M306" s="73"/>
      <c r="N306" s="101">
        <f>LOOKUP(D306,$Z$10:$Z$62,$AE$10:$AE$62)</f>
        <v>180.84067930449683</v>
      </c>
      <c r="O306" s="78"/>
      <c r="P306" s="79"/>
      <c r="Q306" s="80"/>
      <c r="R306" s="81"/>
      <c r="S306" s="79"/>
      <c r="T306" s="81"/>
      <c r="U306" s="160"/>
    </row>
    <row r="307" spans="1:21" x14ac:dyDescent="0.2">
      <c r="A307" s="158"/>
      <c r="B307" s="206"/>
      <c r="C307" s="207"/>
      <c r="D307" s="39"/>
      <c r="E307" s="92"/>
      <c r="F307" s="93"/>
      <c r="G307" s="94"/>
      <c r="H307" s="95"/>
      <c r="I307" s="61"/>
      <c r="J307" s="47"/>
      <c r="K307" s="64"/>
      <c r="L307" s="47"/>
      <c r="M307" s="62"/>
      <c r="N307" s="65"/>
      <c r="O307" s="66"/>
      <c r="P307" s="67"/>
      <c r="Q307" s="68"/>
      <c r="R307" s="69"/>
      <c r="S307" s="67"/>
      <c r="T307" s="69"/>
      <c r="U307" s="160"/>
    </row>
    <row r="308" spans="1:21" x14ac:dyDescent="0.2">
      <c r="A308" s="158"/>
      <c r="B308" s="204"/>
      <c r="C308" s="205"/>
      <c r="D308" s="49"/>
      <c r="E308" s="54"/>
      <c r="F308" s="43"/>
      <c r="G308" s="53"/>
      <c r="H308" s="46"/>
      <c r="I308" s="41"/>
      <c r="J308" s="44"/>
      <c r="K308" s="52"/>
      <c r="L308" s="44"/>
      <c r="M308" s="51"/>
      <c r="N308" s="55"/>
      <c r="O308" s="56"/>
      <c r="P308" s="57"/>
      <c r="Q308" s="42"/>
      <c r="R308" s="58"/>
      <c r="S308" s="57"/>
      <c r="T308" s="58"/>
      <c r="U308" s="160"/>
    </row>
    <row r="309" spans="1:21" x14ac:dyDescent="0.2">
      <c r="A309" s="158"/>
      <c r="B309" s="204"/>
      <c r="C309" s="205"/>
      <c r="D309" s="49"/>
      <c r="E309" s="54"/>
      <c r="F309" s="43"/>
      <c r="G309" s="53"/>
      <c r="H309" s="46"/>
      <c r="I309" s="41"/>
      <c r="J309" s="44"/>
      <c r="K309" s="52"/>
      <c r="L309" s="44"/>
      <c r="M309" s="51"/>
      <c r="N309" s="55"/>
      <c r="O309" s="56"/>
      <c r="P309" s="57"/>
      <c r="Q309" s="42"/>
      <c r="R309" s="58"/>
      <c r="S309" s="57"/>
      <c r="T309" s="58"/>
      <c r="U309" s="160"/>
    </row>
    <row r="310" spans="1:21" x14ac:dyDescent="0.2">
      <c r="A310" s="158"/>
      <c r="B310" s="204"/>
      <c r="C310" s="205"/>
      <c r="D310" s="49"/>
      <c r="E310" s="54"/>
      <c r="F310" s="43"/>
      <c r="G310" s="53"/>
      <c r="H310" s="46"/>
      <c r="I310" s="41"/>
      <c r="J310" s="44"/>
      <c r="K310" s="52"/>
      <c r="L310" s="44"/>
      <c r="M310" s="51"/>
      <c r="N310" s="55"/>
      <c r="O310" s="56"/>
      <c r="P310" s="57"/>
      <c r="Q310" s="42"/>
      <c r="R310" s="58"/>
      <c r="S310" s="57"/>
      <c r="T310" s="58"/>
      <c r="U310" s="160"/>
    </row>
    <row r="311" spans="1:21" x14ac:dyDescent="0.2">
      <c r="A311" s="158"/>
      <c r="B311" s="204"/>
      <c r="C311" s="205"/>
      <c r="D311" s="49"/>
      <c r="E311" s="54"/>
      <c r="F311" s="43"/>
      <c r="G311" s="53"/>
      <c r="H311" s="46"/>
      <c r="I311" s="41"/>
      <c r="J311" s="44"/>
      <c r="K311" s="52"/>
      <c r="L311" s="44"/>
      <c r="M311" s="51"/>
      <c r="N311" s="55"/>
      <c r="O311" s="56"/>
      <c r="P311" s="57"/>
      <c r="Q311" s="42"/>
      <c r="R311" s="58"/>
      <c r="S311" s="57"/>
      <c r="T311" s="58"/>
      <c r="U311" s="160"/>
    </row>
    <row r="312" spans="1:21" x14ac:dyDescent="0.2">
      <c r="A312" s="158"/>
      <c r="B312" s="204"/>
      <c r="C312" s="205"/>
      <c r="D312" s="49"/>
      <c r="E312" s="54"/>
      <c r="F312" s="43"/>
      <c r="G312" s="53"/>
      <c r="H312" s="46"/>
      <c r="I312" s="41"/>
      <c r="J312" s="44"/>
      <c r="K312" s="52"/>
      <c r="L312" s="44"/>
      <c r="M312" s="51"/>
      <c r="N312" s="55"/>
      <c r="O312" s="56"/>
      <c r="P312" s="57"/>
      <c r="Q312" s="42"/>
      <c r="R312" s="58"/>
      <c r="S312" s="57"/>
      <c r="T312" s="58"/>
      <c r="U312" s="160"/>
    </row>
    <row r="313" spans="1:21" ht="15.75" thickBot="1" x14ac:dyDescent="0.25">
      <c r="A313" s="158"/>
      <c r="B313" s="221"/>
      <c r="C313" s="222"/>
      <c r="D313" s="82"/>
      <c r="E313" s="83"/>
      <c r="F313" s="84"/>
      <c r="G313" s="85"/>
      <c r="H313" s="86"/>
      <c r="I313" s="87"/>
      <c r="J313" s="13"/>
      <c r="K313" s="83"/>
      <c r="L313" s="13"/>
      <c r="M313" s="9"/>
      <c r="N313" s="86"/>
      <c r="O313" s="88"/>
      <c r="P313" s="89"/>
      <c r="Q313" s="90"/>
      <c r="R313" s="91"/>
      <c r="S313" s="89"/>
      <c r="T313" s="91"/>
      <c r="U313" s="160"/>
    </row>
    <row r="314" spans="1:21" ht="18" customHeight="1" thickBot="1" x14ac:dyDescent="0.25">
      <c r="A314" s="158"/>
      <c r="B314" s="131">
        <v>5</v>
      </c>
      <c r="C314" s="132" t="s">
        <v>29</v>
      </c>
      <c r="D314" s="102"/>
      <c r="E314" s="98"/>
      <c r="F314" s="99"/>
      <c r="G314" s="100"/>
      <c r="H314" s="101"/>
      <c r="I314" s="72"/>
      <c r="J314" s="75"/>
      <c r="K314" s="106"/>
      <c r="L314" s="75"/>
      <c r="M314" s="73"/>
      <c r="N314" s="101"/>
      <c r="O314" s="81"/>
      <c r="P314" s="104"/>
      <c r="Q314" s="80"/>
      <c r="R314" s="105"/>
      <c r="S314" s="79"/>
      <c r="T314" s="81"/>
      <c r="U314" s="160"/>
    </row>
    <row r="315" spans="1:21" ht="18" customHeight="1" thickBot="1" x14ac:dyDescent="0.25">
      <c r="A315" s="158"/>
      <c r="B315" s="217" t="s">
        <v>0</v>
      </c>
      <c r="C315" s="218"/>
      <c r="D315" s="135"/>
      <c r="E315" s="153">
        <f>E282+E290+E298+E306+E314</f>
        <v>6557.6664304963479</v>
      </c>
      <c r="F315" s="32"/>
      <c r="G315" s="108"/>
      <c r="H315" s="153">
        <f>H282+H290+H298+H306+H314</f>
        <v>5287.9668919657179</v>
      </c>
      <c r="I315" s="32"/>
      <c r="J315" s="108"/>
      <c r="K315" s="36">
        <f>K282+K290+K298+K306+K314</f>
        <v>334.20129340791601</v>
      </c>
      <c r="L315" s="14"/>
      <c r="M315" s="15"/>
      <c r="N315" s="153">
        <f>N282+N290+N298+N306+N314</f>
        <v>675.14566302948526</v>
      </c>
      <c r="O315" s="10"/>
      <c r="P315" s="59"/>
      <c r="Q315" s="112"/>
      <c r="R315" s="26"/>
      <c r="S315" s="59"/>
      <c r="T315" s="26"/>
      <c r="U315" s="160"/>
    </row>
    <row r="316" spans="1:21" ht="18" customHeight="1" thickBot="1" x14ac:dyDescent="0.25">
      <c r="A316" s="158"/>
      <c r="B316" s="217" t="s">
        <v>1</v>
      </c>
      <c r="C316" s="218"/>
      <c r="D316" s="135"/>
      <c r="E316" s="140">
        <f>E315/28</f>
        <v>234.2023725177267</v>
      </c>
      <c r="F316" s="141"/>
      <c r="G316" s="142"/>
      <c r="H316" s="140">
        <f>H315/28</f>
        <v>188.85596042734707</v>
      </c>
      <c r="I316" s="141"/>
      <c r="J316" s="142"/>
      <c r="K316" s="144">
        <f>K315/28</f>
        <v>11.935760478854144</v>
      </c>
      <c r="L316" s="141"/>
      <c r="M316" s="142"/>
      <c r="N316" s="145">
        <f>N315/28</f>
        <v>24.112345108195903</v>
      </c>
      <c r="O316" s="81"/>
      <c r="P316" s="104"/>
      <c r="Q316" s="80"/>
      <c r="R316" s="105"/>
      <c r="S316" s="104"/>
      <c r="T316" s="105"/>
      <c r="U316" s="160"/>
    </row>
    <row r="317" spans="1:21" ht="18" customHeight="1" thickBot="1" x14ac:dyDescent="0.25">
      <c r="A317" s="158"/>
      <c r="B317" s="219" t="s">
        <v>45</v>
      </c>
      <c r="C317" s="220"/>
      <c r="D317" s="27"/>
      <c r="E317" s="31"/>
      <c r="F317" s="33"/>
      <c r="G317" s="109"/>
      <c r="H317" s="28"/>
      <c r="I317" s="72"/>
      <c r="J317" s="11"/>
      <c r="K317" s="7"/>
      <c r="L317" s="154"/>
      <c r="M317" s="11"/>
      <c r="N317" s="29"/>
      <c r="O317" s="111"/>
      <c r="P317" s="60"/>
      <c r="Q317" s="113"/>
      <c r="R317" s="30"/>
      <c r="S317" s="60"/>
      <c r="T317" s="30"/>
      <c r="U317" s="160"/>
    </row>
    <row r="318" spans="1:21" x14ac:dyDescent="0.2">
      <c r="A318" s="158"/>
      <c r="B318" s="161"/>
      <c r="C318" s="161"/>
      <c r="D318" s="161"/>
      <c r="E318" s="162" t="str">
        <f>$E$53</f>
        <v>＊作成：㈲日本養鶏コンサルタント　2009年</v>
      </c>
      <c r="F318" s="161"/>
      <c r="G318" s="161"/>
      <c r="H318" s="161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59"/>
    </row>
    <row r="319" spans="1:21" x14ac:dyDescent="0.2">
      <c r="A319" s="163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</row>
    <row r="320" spans="1:21" ht="24.95" customHeight="1" x14ac:dyDescent="0.25">
      <c r="A320" s="163"/>
      <c r="B320" s="1"/>
      <c r="C320" s="1"/>
      <c r="D320" s="203" t="str">
        <f>D267</f>
        <v>2010年</v>
      </c>
      <c r="E320" s="203"/>
      <c r="F320" s="50">
        <f>F267+1</f>
        <v>4</v>
      </c>
      <c r="G320" s="19" t="s">
        <v>16</v>
      </c>
      <c r="H320" s="16"/>
      <c r="I320" s="4"/>
      <c r="J320" s="1"/>
      <c r="K320" s="1"/>
      <c r="L320" s="201" t="s">
        <v>52</v>
      </c>
      <c r="M320" s="201"/>
      <c r="N320" s="201"/>
      <c r="O320" s="201"/>
      <c r="P320" s="201"/>
      <c r="Q320" s="201"/>
      <c r="R320" s="5"/>
      <c r="S320" s="1"/>
      <c r="T320" s="1"/>
      <c r="U320" s="165"/>
    </row>
    <row r="321" spans="1:21" ht="15.75" customHeight="1" thickBot="1" x14ac:dyDescent="0.25">
      <c r="A321" s="163"/>
      <c r="B321" s="1"/>
      <c r="C321" s="1"/>
      <c r="D321" s="1"/>
      <c r="E321" s="3"/>
      <c r="F321" s="3"/>
      <c r="G321" s="3"/>
      <c r="H321" s="3"/>
      <c r="I321" s="3"/>
      <c r="J321" s="1"/>
      <c r="K321" s="1"/>
      <c r="L321" s="202"/>
      <c r="M321" s="202"/>
      <c r="N321" s="202"/>
      <c r="O321" s="202"/>
      <c r="P321" s="202"/>
      <c r="Q321" s="202"/>
      <c r="R321" s="1"/>
      <c r="S321" s="152" t="str">
        <f>$S$3</f>
        <v>Ａ養鶏場</v>
      </c>
      <c r="T321" s="1"/>
      <c r="U321" s="165"/>
    </row>
    <row r="322" spans="1:21" ht="16.5" thickTop="1" thickBot="1" x14ac:dyDescent="0.25">
      <c r="A322" s="16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65"/>
    </row>
    <row r="323" spans="1:21" x14ac:dyDescent="0.2">
      <c r="A323" s="163"/>
      <c r="B323" s="23"/>
      <c r="C323" s="34"/>
      <c r="D323" s="24"/>
      <c r="E323" s="210" t="s">
        <v>3</v>
      </c>
      <c r="F323" s="211"/>
      <c r="G323" s="212"/>
      <c r="H323" s="210" t="s">
        <v>20</v>
      </c>
      <c r="I323" s="211"/>
      <c r="J323" s="212"/>
      <c r="K323" s="210" t="s">
        <v>31</v>
      </c>
      <c r="L323" s="211"/>
      <c r="M323" s="212"/>
      <c r="N323" s="210" t="s">
        <v>30</v>
      </c>
      <c r="O323" s="212"/>
      <c r="P323" s="210" t="s">
        <v>6</v>
      </c>
      <c r="Q323" s="211"/>
      <c r="R323" s="212"/>
      <c r="S323" s="155" t="s">
        <v>12</v>
      </c>
      <c r="T323" s="156"/>
      <c r="U323" s="166"/>
    </row>
    <row r="324" spans="1:21" x14ac:dyDescent="0.2">
      <c r="A324" s="163"/>
      <c r="B324" s="213" t="s">
        <v>51</v>
      </c>
      <c r="C324" s="214"/>
      <c r="D324" s="134" t="s">
        <v>44</v>
      </c>
      <c r="E324" s="8" t="s">
        <v>2</v>
      </c>
      <c r="F324" s="87" t="s">
        <v>4</v>
      </c>
      <c r="G324" s="25" t="s">
        <v>19</v>
      </c>
      <c r="H324" s="6" t="s">
        <v>2</v>
      </c>
      <c r="I324" s="87" t="s">
        <v>4</v>
      </c>
      <c r="J324" s="6" t="s">
        <v>17</v>
      </c>
      <c r="K324" s="8" t="s">
        <v>2</v>
      </c>
      <c r="L324" s="13" t="s">
        <v>4</v>
      </c>
      <c r="M324" s="15" t="s">
        <v>53</v>
      </c>
      <c r="N324" s="6" t="s">
        <v>2</v>
      </c>
      <c r="O324" s="9" t="s">
        <v>46</v>
      </c>
      <c r="P324" s="8" t="s">
        <v>7</v>
      </c>
      <c r="Q324" s="87" t="s">
        <v>9</v>
      </c>
      <c r="R324" s="25" t="s">
        <v>9</v>
      </c>
      <c r="S324" s="8"/>
      <c r="T324" s="9" t="s">
        <v>14</v>
      </c>
      <c r="U324" s="166"/>
    </row>
    <row r="325" spans="1:21" x14ac:dyDescent="0.2">
      <c r="A325" s="163"/>
      <c r="B325" s="213" t="s">
        <v>50</v>
      </c>
      <c r="C325" s="214"/>
      <c r="D325" s="134" t="s">
        <v>29</v>
      </c>
      <c r="E325" s="8"/>
      <c r="F325" s="114"/>
      <c r="G325" s="25" t="s">
        <v>37</v>
      </c>
      <c r="H325" s="6"/>
      <c r="I325" s="114"/>
      <c r="J325" s="6" t="s">
        <v>21</v>
      </c>
      <c r="K325" s="8"/>
      <c r="L325" s="14"/>
      <c r="M325" s="15"/>
      <c r="N325" s="4"/>
      <c r="O325" s="15" t="s">
        <v>5</v>
      </c>
      <c r="P325" s="8" t="s">
        <v>8</v>
      </c>
      <c r="Q325" s="114" t="s">
        <v>10</v>
      </c>
      <c r="R325" s="25" t="s">
        <v>11</v>
      </c>
      <c r="S325" s="8" t="s">
        <v>13</v>
      </c>
      <c r="T325" s="15" t="s">
        <v>15</v>
      </c>
      <c r="U325" s="166"/>
    </row>
    <row r="326" spans="1:21" ht="15.75" thickBot="1" x14ac:dyDescent="0.25">
      <c r="A326" s="163"/>
      <c r="B326" s="31"/>
      <c r="C326" s="35"/>
      <c r="D326" s="28"/>
      <c r="E326" s="7" t="s">
        <v>22</v>
      </c>
      <c r="F326" s="115" t="s">
        <v>47</v>
      </c>
      <c r="G326" s="38" t="s">
        <v>23</v>
      </c>
      <c r="H326" s="12" t="s">
        <v>25</v>
      </c>
      <c r="I326" s="115" t="s">
        <v>24</v>
      </c>
      <c r="J326" s="12" t="s">
        <v>18</v>
      </c>
      <c r="K326" s="7" t="s">
        <v>49</v>
      </c>
      <c r="L326" s="154" t="s">
        <v>24</v>
      </c>
      <c r="M326" s="11" t="s">
        <v>54</v>
      </c>
      <c r="N326" s="12" t="s">
        <v>49</v>
      </c>
      <c r="O326" s="11" t="s">
        <v>48</v>
      </c>
      <c r="P326" s="7"/>
      <c r="Q326" s="115" t="s">
        <v>27</v>
      </c>
      <c r="R326" s="38" t="s">
        <v>26</v>
      </c>
      <c r="S326" s="60"/>
      <c r="T326" s="111"/>
      <c r="U326" s="166"/>
    </row>
    <row r="327" spans="1:21" ht="18" thickBot="1" x14ac:dyDescent="0.25">
      <c r="A327" s="163"/>
      <c r="B327" s="223" t="s">
        <v>28</v>
      </c>
      <c r="C327" s="224"/>
      <c r="D327" s="70"/>
      <c r="E327" s="71"/>
      <c r="F327" s="72"/>
      <c r="G327" s="73"/>
      <c r="H327" s="74"/>
      <c r="I327" s="72"/>
      <c r="J327" s="75"/>
      <c r="K327" s="76"/>
      <c r="L327" s="75"/>
      <c r="M327" s="73"/>
      <c r="N327" s="77"/>
      <c r="O327" s="78"/>
      <c r="P327" s="79"/>
      <c r="Q327" s="80"/>
      <c r="R327" s="81"/>
      <c r="S327" s="79"/>
      <c r="T327" s="81"/>
      <c r="U327" s="166"/>
    </row>
    <row r="328" spans="1:21" x14ac:dyDescent="0.2">
      <c r="A328" s="163"/>
      <c r="B328" s="206">
        <f>B305+1</f>
        <v>40266</v>
      </c>
      <c r="C328" s="207"/>
      <c r="D328" s="40"/>
      <c r="E328" s="64"/>
      <c r="F328" s="61"/>
      <c r="G328" s="62"/>
      <c r="H328" s="63"/>
      <c r="I328" s="61"/>
      <c r="J328" s="47"/>
      <c r="K328" s="64"/>
      <c r="L328" s="47"/>
      <c r="M328" s="62"/>
      <c r="N328" s="65"/>
      <c r="O328" s="66"/>
      <c r="P328" s="67"/>
      <c r="Q328" s="68"/>
      <c r="R328" s="69"/>
      <c r="S328" s="67"/>
      <c r="T328" s="69"/>
      <c r="U328" s="166"/>
    </row>
    <row r="329" spans="1:21" x14ac:dyDescent="0.2">
      <c r="A329" s="163"/>
      <c r="B329" s="204">
        <f t="shared" ref="B329:B334" si="27">B328+1</f>
        <v>40267</v>
      </c>
      <c r="C329" s="205"/>
      <c r="D329" s="48"/>
      <c r="E329" s="52"/>
      <c r="F329" s="41"/>
      <c r="G329" s="51"/>
      <c r="H329" s="45"/>
      <c r="I329" s="41"/>
      <c r="J329" s="44"/>
      <c r="K329" s="52"/>
      <c r="L329" s="44"/>
      <c r="M329" s="51"/>
      <c r="N329" s="55"/>
      <c r="O329" s="56"/>
      <c r="P329" s="57"/>
      <c r="Q329" s="42"/>
      <c r="R329" s="58"/>
      <c r="S329" s="57"/>
      <c r="T329" s="58"/>
      <c r="U329" s="166"/>
    </row>
    <row r="330" spans="1:21" x14ac:dyDescent="0.2">
      <c r="A330" s="163"/>
      <c r="B330" s="204">
        <f t="shared" si="27"/>
        <v>40268</v>
      </c>
      <c r="C330" s="205"/>
      <c r="D330" s="48"/>
      <c r="E330" s="52"/>
      <c r="F330" s="41"/>
      <c r="G330" s="51"/>
      <c r="H330" s="45"/>
      <c r="I330" s="41"/>
      <c r="J330" s="44"/>
      <c r="K330" s="52"/>
      <c r="L330" s="44"/>
      <c r="M330" s="51"/>
      <c r="N330" s="55"/>
      <c r="O330" s="56"/>
      <c r="P330" s="57"/>
      <c r="Q330" s="42"/>
      <c r="R330" s="58"/>
      <c r="S330" s="57"/>
      <c r="T330" s="58"/>
      <c r="U330" s="166"/>
    </row>
    <row r="331" spans="1:21" x14ac:dyDescent="0.2">
      <c r="A331" s="163"/>
      <c r="B331" s="204">
        <f t="shared" si="27"/>
        <v>40269</v>
      </c>
      <c r="C331" s="205"/>
      <c r="D331" s="48"/>
      <c r="E331" s="52"/>
      <c r="F331" s="41"/>
      <c r="G331" s="51"/>
      <c r="H331" s="45"/>
      <c r="I331" s="41"/>
      <c r="J331" s="44"/>
      <c r="K331" s="52"/>
      <c r="L331" s="44"/>
      <c r="M331" s="51"/>
      <c r="N331" s="55"/>
      <c r="O331" s="56"/>
      <c r="P331" s="57"/>
      <c r="Q331" s="42"/>
      <c r="R331" s="58"/>
      <c r="S331" s="57"/>
      <c r="T331" s="58"/>
      <c r="U331" s="166"/>
    </row>
    <row r="332" spans="1:21" x14ac:dyDescent="0.2">
      <c r="A332" s="163"/>
      <c r="B332" s="204">
        <f t="shared" si="27"/>
        <v>40270</v>
      </c>
      <c r="C332" s="205"/>
      <c r="D332" s="48"/>
      <c r="E332" s="52"/>
      <c r="F332" s="41"/>
      <c r="G332" s="51"/>
      <c r="H332" s="45"/>
      <c r="I332" s="41"/>
      <c r="J332" s="44"/>
      <c r="K332" s="52"/>
      <c r="L332" s="44"/>
      <c r="M332" s="51"/>
      <c r="N332" s="55"/>
      <c r="O332" s="56"/>
      <c r="P332" s="57"/>
      <c r="Q332" s="42"/>
      <c r="R332" s="58"/>
      <c r="S332" s="57"/>
      <c r="T332" s="58"/>
      <c r="U332" s="166"/>
    </row>
    <row r="333" spans="1:21" x14ac:dyDescent="0.2">
      <c r="A333" s="163"/>
      <c r="B333" s="204">
        <f t="shared" si="27"/>
        <v>40271</v>
      </c>
      <c r="C333" s="205"/>
      <c r="D333" s="48"/>
      <c r="E333" s="52"/>
      <c r="F333" s="41"/>
      <c r="G333" s="51"/>
      <c r="H333" s="45"/>
      <c r="I333" s="41"/>
      <c r="J333" s="44"/>
      <c r="K333" s="52"/>
      <c r="L333" s="44"/>
      <c r="M333" s="51"/>
      <c r="N333" s="55"/>
      <c r="O333" s="56"/>
      <c r="P333" s="57"/>
      <c r="Q333" s="42"/>
      <c r="R333" s="58"/>
      <c r="S333" s="57"/>
      <c r="T333" s="58"/>
      <c r="U333" s="166"/>
    </row>
    <row r="334" spans="1:21" ht="15.75" thickBot="1" x14ac:dyDescent="0.25">
      <c r="A334" s="164"/>
      <c r="B334" s="221">
        <f t="shared" si="27"/>
        <v>40272</v>
      </c>
      <c r="C334" s="222"/>
      <c r="D334" s="82"/>
      <c r="E334" s="83">
        <f>LOOKUP(D335,$Z$10:$Z$62,$AA$10:$AA$62)</f>
        <v>233.38666309564863</v>
      </c>
      <c r="F334" s="84"/>
      <c r="G334" s="85"/>
      <c r="H334" s="86">
        <f>H335/7</f>
        <v>179.18175225533648</v>
      </c>
      <c r="I334" s="87"/>
      <c r="J334" s="13"/>
      <c r="K334" s="83">
        <f>K335/7</f>
        <v>11.300691852108631</v>
      </c>
      <c r="L334" s="13"/>
      <c r="M334" s="9"/>
      <c r="N334" s="86">
        <f>N335/7</f>
        <v>25.579047639934522</v>
      </c>
      <c r="O334" s="88"/>
      <c r="P334" s="89"/>
      <c r="Q334" s="90"/>
      <c r="R334" s="91"/>
      <c r="S334" s="89"/>
      <c r="T334" s="91"/>
      <c r="U334" s="166"/>
    </row>
    <row r="335" spans="1:21" ht="18" thickBot="1" x14ac:dyDescent="0.25">
      <c r="A335" s="164"/>
      <c r="B335" s="130">
        <v>1</v>
      </c>
      <c r="C335" s="96" t="s">
        <v>29</v>
      </c>
      <c r="D335" s="97">
        <f>D306+1</f>
        <v>27</v>
      </c>
      <c r="E335" s="98">
        <f>LOOKUP(D335,$Z$10:$Z$62,$AB$10:$AB$62)</f>
        <v>1633.7066416695404</v>
      </c>
      <c r="F335" s="99"/>
      <c r="G335" s="100"/>
      <c r="H335" s="101">
        <f>LOOKUP(D335,$Z$10:$Z$62,$AC$10:$AC$62)</f>
        <v>1254.2722657873553</v>
      </c>
      <c r="I335" s="72"/>
      <c r="J335" s="75"/>
      <c r="K335" s="98">
        <f>LOOKUP(D335,$Z$10:$Z$62,$AD$10:$AD$62)</f>
        <v>79.104842964760422</v>
      </c>
      <c r="L335" s="75"/>
      <c r="M335" s="73"/>
      <c r="N335" s="101">
        <f>LOOKUP(D335,$Z$10:$Z$62,$AE$10:$AE$62)</f>
        <v>179.05333347954166</v>
      </c>
      <c r="O335" s="78"/>
      <c r="P335" s="79"/>
      <c r="Q335" s="80"/>
      <c r="R335" s="81"/>
      <c r="S335" s="79"/>
      <c r="T335" s="81"/>
      <c r="U335" s="166"/>
    </row>
    <row r="336" spans="1:21" x14ac:dyDescent="0.2">
      <c r="A336" s="164"/>
      <c r="B336" s="206">
        <f>B334+1</f>
        <v>40273</v>
      </c>
      <c r="C336" s="207"/>
      <c r="D336" s="39"/>
      <c r="E336" s="92"/>
      <c r="F336" s="93"/>
      <c r="G336" s="94"/>
      <c r="H336" s="95"/>
      <c r="I336" s="61"/>
      <c r="J336" s="47"/>
      <c r="K336" s="64"/>
      <c r="L336" s="47"/>
      <c r="M336" s="62"/>
      <c r="N336" s="65"/>
      <c r="O336" s="66"/>
      <c r="P336" s="67"/>
      <c r="Q336" s="68"/>
      <c r="R336" s="69"/>
      <c r="S336" s="67"/>
      <c r="T336" s="69"/>
      <c r="U336" s="166"/>
    </row>
    <row r="337" spans="1:21" x14ac:dyDescent="0.2">
      <c r="A337" s="164"/>
      <c r="B337" s="204">
        <f t="shared" ref="B337:B342" si="28">B336+1</f>
        <v>40274</v>
      </c>
      <c r="C337" s="205"/>
      <c r="D337" s="49"/>
      <c r="E337" s="54"/>
      <c r="F337" s="43"/>
      <c r="G337" s="53"/>
      <c r="H337" s="46"/>
      <c r="I337" s="41"/>
      <c r="J337" s="44"/>
      <c r="K337" s="52"/>
      <c r="L337" s="44"/>
      <c r="M337" s="51"/>
      <c r="N337" s="55"/>
      <c r="O337" s="56"/>
      <c r="P337" s="57"/>
      <c r="Q337" s="42"/>
      <c r="R337" s="58"/>
      <c r="S337" s="57"/>
      <c r="T337" s="58"/>
      <c r="U337" s="166"/>
    </row>
    <row r="338" spans="1:21" x14ac:dyDescent="0.2">
      <c r="A338" s="164"/>
      <c r="B338" s="204">
        <f t="shared" si="28"/>
        <v>40275</v>
      </c>
      <c r="C338" s="205"/>
      <c r="D338" s="49"/>
      <c r="E338" s="54"/>
      <c r="F338" s="43"/>
      <c r="G338" s="53"/>
      <c r="H338" s="46"/>
      <c r="I338" s="41"/>
      <c r="J338" s="44"/>
      <c r="K338" s="52"/>
      <c r="L338" s="44"/>
      <c r="M338" s="51"/>
      <c r="N338" s="55"/>
      <c r="O338" s="56"/>
      <c r="P338" s="57"/>
      <c r="Q338" s="42"/>
      <c r="R338" s="58"/>
      <c r="S338" s="57"/>
      <c r="T338" s="58"/>
      <c r="U338" s="166"/>
    </row>
    <row r="339" spans="1:21" x14ac:dyDescent="0.2">
      <c r="A339" s="164"/>
      <c r="B339" s="204">
        <f t="shared" si="28"/>
        <v>40276</v>
      </c>
      <c r="C339" s="205"/>
      <c r="D339" s="49"/>
      <c r="E339" s="54"/>
      <c r="F339" s="43"/>
      <c r="G339" s="53"/>
      <c r="H339" s="46"/>
      <c r="I339" s="41"/>
      <c r="J339" s="44"/>
      <c r="K339" s="52"/>
      <c r="L339" s="44"/>
      <c r="M339" s="51"/>
      <c r="N339" s="55"/>
      <c r="O339" s="56"/>
      <c r="P339" s="57"/>
      <c r="Q339" s="42"/>
      <c r="R339" s="58"/>
      <c r="S339" s="57"/>
      <c r="T339" s="58"/>
      <c r="U339" s="166"/>
    </row>
    <row r="340" spans="1:21" x14ac:dyDescent="0.2">
      <c r="A340" s="164"/>
      <c r="B340" s="204">
        <f t="shared" si="28"/>
        <v>40277</v>
      </c>
      <c r="C340" s="205"/>
      <c r="D340" s="49"/>
      <c r="E340" s="54"/>
      <c r="F340" s="43"/>
      <c r="G340" s="53"/>
      <c r="H340" s="46"/>
      <c r="I340" s="41"/>
      <c r="J340" s="44"/>
      <c r="K340" s="52"/>
      <c r="L340" s="44"/>
      <c r="M340" s="51"/>
      <c r="N340" s="55"/>
      <c r="O340" s="56"/>
      <c r="P340" s="57"/>
      <c r="Q340" s="42"/>
      <c r="R340" s="58"/>
      <c r="S340" s="57"/>
      <c r="T340" s="58"/>
      <c r="U340" s="166"/>
    </row>
    <row r="341" spans="1:21" x14ac:dyDescent="0.2">
      <c r="A341" s="164"/>
      <c r="B341" s="204">
        <f t="shared" si="28"/>
        <v>40278</v>
      </c>
      <c r="C341" s="205"/>
      <c r="D341" s="49"/>
      <c r="E341" s="54"/>
      <c r="F341" s="43"/>
      <c r="G341" s="53"/>
      <c r="H341" s="46"/>
      <c r="I341" s="41"/>
      <c r="J341" s="44"/>
      <c r="K341" s="52"/>
      <c r="L341" s="44"/>
      <c r="M341" s="51"/>
      <c r="N341" s="55"/>
      <c r="O341" s="56"/>
      <c r="P341" s="57"/>
      <c r="Q341" s="42"/>
      <c r="R341" s="58"/>
      <c r="S341" s="57"/>
      <c r="T341" s="58"/>
      <c r="U341" s="166"/>
    </row>
    <row r="342" spans="1:21" ht="15.75" thickBot="1" x14ac:dyDescent="0.25">
      <c r="A342" s="164"/>
      <c r="B342" s="221">
        <f t="shared" si="28"/>
        <v>40279</v>
      </c>
      <c r="C342" s="222"/>
      <c r="D342" s="82"/>
      <c r="E342" s="83">
        <f>LOOKUP(D343,$Z$10:$Z$62,$AA$10:$AA$62)</f>
        <v>233.1317715963205</v>
      </c>
      <c r="F342" s="84"/>
      <c r="G342" s="85"/>
      <c r="H342" s="86">
        <f>H343/7</f>
        <v>184.69369399822244</v>
      </c>
      <c r="I342" s="87"/>
      <c r="J342" s="13"/>
      <c r="K342" s="83">
        <f>K343/7</f>
        <v>11.794134101444902</v>
      </c>
      <c r="L342" s="13"/>
      <c r="M342" s="9"/>
      <c r="N342" s="86">
        <f>N343/7</f>
        <v>25.845456590418188</v>
      </c>
      <c r="O342" s="88"/>
      <c r="P342" s="89"/>
      <c r="Q342" s="90"/>
      <c r="R342" s="91"/>
      <c r="S342" s="89"/>
      <c r="T342" s="91"/>
      <c r="U342" s="166"/>
    </row>
    <row r="343" spans="1:21" ht="18" thickBot="1" x14ac:dyDescent="0.25">
      <c r="A343" s="164"/>
      <c r="B343" s="130">
        <v>2</v>
      </c>
      <c r="C343" s="96" t="s">
        <v>29</v>
      </c>
      <c r="D343" s="102">
        <f>D335+1</f>
        <v>28</v>
      </c>
      <c r="E343" s="98">
        <f>LOOKUP(D343,$Z$10:$Z$62,$AB$10:$AB$62)</f>
        <v>1631.9224011742435</v>
      </c>
      <c r="F343" s="99"/>
      <c r="G343" s="100"/>
      <c r="H343" s="101">
        <f>LOOKUP(D343,$Z$10:$Z$62,$AC$10:$AC$62)</f>
        <v>1292.8558579875571</v>
      </c>
      <c r="I343" s="72"/>
      <c r="J343" s="75"/>
      <c r="K343" s="98">
        <f>LOOKUP(D343,$Z$10:$Z$62,$AD$10:$AD$62)</f>
        <v>82.558938710114319</v>
      </c>
      <c r="L343" s="75"/>
      <c r="M343" s="73"/>
      <c r="N343" s="101">
        <f>LOOKUP(D343,$Z$10:$Z$62,$AE$10:$AE$62)</f>
        <v>180.91819613292731</v>
      </c>
      <c r="O343" s="78"/>
      <c r="P343" s="79"/>
      <c r="Q343" s="80"/>
      <c r="R343" s="81"/>
      <c r="S343" s="79"/>
      <c r="T343" s="81"/>
      <c r="U343" s="166"/>
    </row>
    <row r="344" spans="1:21" x14ac:dyDescent="0.2">
      <c r="A344" s="164"/>
      <c r="B344" s="206">
        <f>B342+1</f>
        <v>40280</v>
      </c>
      <c r="C344" s="207"/>
      <c r="D344" s="39"/>
      <c r="E344" s="92"/>
      <c r="F344" s="93"/>
      <c r="G344" s="94"/>
      <c r="H344" s="95"/>
      <c r="I344" s="61"/>
      <c r="J344" s="47"/>
      <c r="K344" s="64"/>
      <c r="L344" s="47"/>
      <c r="M344" s="62"/>
      <c r="N344" s="65"/>
      <c r="O344" s="66"/>
      <c r="P344" s="67"/>
      <c r="Q344" s="68"/>
      <c r="R344" s="69"/>
      <c r="S344" s="67"/>
      <c r="T344" s="69"/>
      <c r="U344" s="166"/>
    </row>
    <row r="345" spans="1:21" x14ac:dyDescent="0.2">
      <c r="A345" s="164"/>
      <c r="B345" s="204">
        <f t="shared" ref="B345:B350" si="29">B344+1</f>
        <v>40281</v>
      </c>
      <c r="C345" s="205"/>
      <c r="D345" s="49"/>
      <c r="E345" s="54"/>
      <c r="F345" s="43"/>
      <c r="G345" s="53"/>
      <c r="H345" s="46"/>
      <c r="I345" s="41"/>
      <c r="J345" s="44"/>
      <c r="K345" s="52"/>
      <c r="L345" s="44"/>
      <c r="M345" s="51"/>
      <c r="N345" s="55"/>
      <c r="O345" s="56"/>
      <c r="P345" s="57"/>
      <c r="Q345" s="42"/>
      <c r="R345" s="58"/>
      <c r="S345" s="57"/>
      <c r="T345" s="58"/>
      <c r="U345" s="166"/>
    </row>
    <row r="346" spans="1:21" x14ac:dyDescent="0.2">
      <c r="A346" s="164"/>
      <c r="B346" s="204">
        <f t="shared" si="29"/>
        <v>40282</v>
      </c>
      <c r="C346" s="205"/>
      <c r="D346" s="49"/>
      <c r="E346" s="54"/>
      <c r="F346" s="43"/>
      <c r="G346" s="53"/>
      <c r="H346" s="46"/>
      <c r="I346" s="41"/>
      <c r="J346" s="44"/>
      <c r="K346" s="52"/>
      <c r="L346" s="44"/>
      <c r="M346" s="51"/>
      <c r="N346" s="55"/>
      <c r="O346" s="56"/>
      <c r="P346" s="57"/>
      <c r="Q346" s="42"/>
      <c r="R346" s="58"/>
      <c r="S346" s="57"/>
      <c r="T346" s="58"/>
      <c r="U346" s="166"/>
    </row>
    <row r="347" spans="1:21" x14ac:dyDescent="0.2">
      <c r="A347" s="164"/>
      <c r="B347" s="204">
        <f t="shared" si="29"/>
        <v>40283</v>
      </c>
      <c r="C347" s="205"/>
      <c r="D347" s="49"/>
      <c r="E347" s="54"/>
      <c r="F347" s="43"/>
      <c r="G347" s="53"/>
      <c r="H347" s="46"/>
      <c r="I347" s="41"/>
      <c r="J347" s="44"/>
      <c r="K347" s="52"/>
      <c r="L347" s="44"/>
      <c r="M347" s="51"/>
      <c r="N347" s="55"/>
      <c r="O347" s="56"/>
      <c r="P347" s="57"/>
      <c r="Q347" s="42"/>
      <c r="R347" s="58"/>
      <c r="S347" s="57"/>
      <c r="T347" s="58"/>
      <c r="U347" s="166"/>
    </row>
    <row r="348" spans="1:21" x14ac:dyDescent="0.2">
      <c r="A348" s="164"/>
      <c r="B348" s="204">
        <f t="shared" si="29"/>
        <v>40284</v>
      </c>
      <c r="C348" s="205"/>
      <c r="D348" s="49"/>
      <c r="E348" s="54"/>
      <c r="F348" s="43"/>
      <c r="G348" s="53"/>
      <c r="H348" s="46"/>
      <c r="I348" s="41"/>
      <c r="J348" s="44"/>
      <c r="K348" s="52"/>
      <c r="L348" s="44"/>
      <c r="M348" s="51"/>
      <c r="N348" s="55"/>
      <c r="O348" s="56"/>
      <c r="P348" s="57"/>
      <c r="Q348" s="42"/>
      <c r="R348" s="58"/>
      <c r="S348" s="57"/>
      <c r="T348" s="58"/>
      <c r="U348" s="166"/>
    </row>
    <row r="349" spans="1:21" x14ac:dyDescent="0.2">
      <c r="A349" s="164"/>
      <c r="B349" s="204">
        <f t="shared" si="29"/>
        <v>40285</v>
      </c>
      <c r="C349" s="205"/>
      <c r="D349" s="49"/>
      <c r="E349" s="54"/>
      <c r="F349" s="43"/>
      <c r="G349" s="53"/>
      <c r="H349" s="46"/>
      <c r="I349" s="41"/>
      <c r="J349" s="44"/>
      <c r="K349" s="52"/>
      <c r="L349" s="44"/>
      <c r="M349" s="51"/>
      <c r="N349" s="55"/>
      <c r="O349" s="56"/>
      <c r="P349" s="57"/>
      <c r="Q349" s="42"/>
      <c r="R349" s="58"/>
      <c r="S349" s="57"/>
      <c r="T349" s="58"/>
      <c r="U349" s="166"/>
    </row>
    <row r="350" spans="1:21" ht="15.75" thickBot="1" x14ac:dyDescent="0.25">
      <c r="A350" s="164"/>
      <c r="B350" s="221">
        <f t="shared" si="29"/>
        <v>40286</v>
      </c>
      <c r="C350" s="222"/>
      <c r="D350" s="82"/>
      <c r="E350" s="83">
        <f>LOOKUP(D351,$Z$10:$Z$62,$AA$10:$AA$62)</f>
        <v>232.84903311847765</v>
      </c>
      <c r="F350" s="84"/>
      <c r="G350" s="85"/>
      <c r="H350" s="86">
        <f>H351/7</f>
        <v>193.8247249151232</v>
      </c>
      <c r="I350" s="87"/>
      <c r="J350" s="13"/>
      <c r="K350" s="83">
        <f>K351/7</f>
        <v>12.418476102305414</v>
      </c>
      <c r="L350" s="13"/>
      <c r="M350" s="9"/>
      <c r="N350" s="86">
        <f>N351/7</f>
        <v>26.010401910456419</v>
      </c>
      <c r="O350" s="88"/>
      <c r="P350" s="89"/>
      <c r="Q350" s="90"/>
      <c r="R350" s="91"/>
      <c r="S350" s="89"/>
      <c r="T350" s="91"/>
      <c r="U350" s="166"/>
    </row>
    <row r="351" spans="1:21" ht="18" thickBot="1" x14ac:dyDescent="0.25">
      <c r="A351" s="164"/>
      <c r="B351" s="130">
        <v>3</v>
      </c>
      <c r="C351" s="96" t="s">
        <v>29</v>
      </c>
      <c r="D351" s="102">
        <f>D343+1</f>
        <v>29</v>
      </c>
      <c r="E351" s="98">
        <f>LOOKUP(D351,$Z$10:$Z$62,$AB$10:$AB$62)</f>
        <v>1629.9432318293436</v>
      </c>
      <c r="F351" s="99"/>
      <c r="G351" s="100"/>
      <c r="H351" s="101">
        <f>LOOKUP(D351,$Z$10:$Z$62,$AC$10:$AC$62)</f>
        <v>1356.7730744058624</v>
      </c>
      <c r="I351" s="72"/>
      <c r="J351" s="75"/>
      <c r="K351" s="98">
        <f>LOOKUP(D351,$Z$10:$Z$62,$AD$10:$AD$62)</f>
        <v>86.929332716137893</v>
      </c>
      <c r="L351" s="75"/>
      <c r="M351" s="73"/>
      <c r="N351" s="101">
        <f>LOOKUP(D351,$Z$10:$Z$62,$AE$10:$AE$62)</f>
        <v>182.07281337319495</v>
      </c>
      <c r="O351" s="78"/>
      <c r="P351" s="79"/>
      <c r="Q351" s="80"/>
      <c r="R351" s="81"/>
      <c r="S351" s="79"/>
      <c r="T351" s="81"/>
      <c r="U351" s="166"/>
    </row>
    <row r="352" spans="1:21" x14ac:dyDescent="0.2">
      <c r="A352" s="164"/>
      <c r="B352" s="206">
        <f>B350+1</f>
        <v>40287</v>
      </c>
      <c r="C352" s="207"/>
      <c r="D352" s="39"/>
      <c r="E352" s="92"/>
      <c r="F352" s="93"/>
      <c r="G352" s="94"/>
      <c r="H352" s="95"/>
      <c r="I352" s="61"/>
      <c r="J352" s="47"/>
      <c r="K352" s="64"/>
      <c r="L352" s="47"/>
      <c r="M352" s="62"/>
      <c r="N352" s="65"/>
      <c r="O352" s="66"/>
      <c r="P352" s="67"/>
      <c r="Q352" s="68"/>
      <c r="R352" s="69"/>
      <c r="S352" s="67"/>
      <c r="T352" s="69"/>
      <c r="U352" s="166"/>
    </row>
    <row r="353" spans="1:21" x14ac:dyDescent="0.2">
      <c r="A353" s="164"/>
      <c r="B353" s="204">
        <f t="shared" ref="B353:B358" si="30">B352+1</f>
        <v>40288</v>
      </c>
      <c r="C353" s="205"/>
      <c r="D353" s="49"/>
      <c r="E353" s="54"/>
      <c r="F353" s="43"/>
      <c r="G353" s="53"/>
      <c r="H353" s="46"/>
      <c r="I353" s="41"/>
      <c r="J353" s="44"/>
      <c r="K353" s="52"/>
      <c r="L353" s="44"/>
      <c r="M353" s="51"/>
      <c r="N353" s="55"/>
      <c r="O353" s="56"/>
      <c r="P353" s="57"/>
      <c r="Q353" s="42"/>
      <c r="R353" s="58"/>
      <c r="S353" s="57"/>
      <c r="T353" s="58"/>
      <c r="U353" s="166"/>
    </row>
    <row r="354" spans="1:21" x14ac:dyDescent="0.2">
      <c r="A354" s="164"/>
      <c r="B354" s="204">
        <f t="shared" si="30"/>
        <v>40289</v>
      </c>
      <c r="C354" s="205"/>
      <c r="D354" s="49"/>
      <c r="E354" s="54"/>
      <c r="F354" s="43"/>
      <c r="G354" s="53"/>
      <c r="H354" s="46"/>
      <c r="I354" s="41"/>
      <c r="J354" s="44"/>
      <c r="K354" s="52"/>
      <c r="L354" s="44"/>
      <c r="M354" s="51"/>
      <c r="N354" s="55"/>
      <c r="O354" s="56"/>
      <c r="P354" s="57"/>
      <c r="Q354" s="42"/>
      <c r="R354" s="58"/>
      <c r="S354" s="57"/>
      <c r="T354" s="58"/>
      <c r="U354" s="166"/>
    </row>
    <row r="355" spans="1:21" x14ac:dyDescent="0.2">
      <c r="A355" s="164"/>
      <c r="B355" s="204">
        <f t="shared" si="30"/>
        <v>40290</v>
      </c>
      <c r="C355" s="205"/>
      <c r="D355" s="49"/>
      <c r="E355" s="54"/>
      <c r="F355" s="43"/>
      <c r="G355" s="53"/>
      <c r="H355" s="46"/>
      <c r="I355" s="41"/>
      <c r="J355" s="44"/>
      <c r="K355" s="52"/>
      <c r="L355" s="44"/>
      <c r="M355" s="51"/>
      <c r="N355" s="55"/>
      <c r="O355" s="56"/>
      <c r="P355" s="57"/>
      <c r="Q355" s="42"/>
      <c r="R355" s="58"/>
      <c r="S355" s="57"/>
      <c r="T355" s="58"/>
      <c r="U355" s="166"/>
    </row>
    <row r="356" spans="1:21" x14ac:dyDescent="0.2">
      <c r="A356" s="164"/>
      <c r="B356" s="204">
        <f t="shared" si="30"/>
        <v>40291</v>
      </c>
      <c r="C356" s="205"/>
      <c r="D356" s="49"/>
      <c r="E356" s="54"/>
      <c r="F356" s="43"/>
      <c r="G356" s="53"/>
      <c r="H356" s="46"/>
      <c r="I356" s="41"/>
      <c r="J356" s="44"/>
      <c r="K356" s="52"/>
      <c r="L356" s="44"/>
      <c r="M356" s="51"/>
      <c r="N356" s="55"/>
      <c r="O356" s="56"/>
      <c r="P356" s="57"/>
      <c r="Q356" s="42"/>
      <c r="R356" s="58"/>
      <c r="S356" s="57"/>
      <c r="T356" s="58"/>
      <c r="U356" s="166"/>
    </row>
    <row r="357" spans="1:21" x14ac:dyDescent="0.2">
      <c r="A357" s="164"/>
      <c r="B357" s="204">
        <f t="shared" si="30"/>
        <v>40292</v>
      </c>
      <c r="C357" s="205"/>
      <c r="D357" s="49"/>
      <c r="E357" s="54"/>
      <c r="F357" s="43"/>
      <c r="G357" s="53"/>
      <c r="H357" s="46"/>
      <c r="I357" s="41"/>
      <c r="J357" s="44"/>
      <c r="K357" s="52"/>
      <c r="L357" s="44"/>
      <c r="M357" s="51"/>
      <c r="N357" s="55"/>
      <c r="O357" s="56"/>
      <c r="P357" s="57"/>
      <c r="Q357" s="42"/>
      <c r="R357" s="58"/>
      <c r="S357" s="57"/>
      <c r="T357" s="58"/>
      <c r="U357" s="166"/>
    </row>
    <row r="358" spans="1:21" ht="15.75" thickBot="1" x14ac:dyDescent="0.25">
      <c r="A358" s="164"/>
      <c r="B358" s="221">
        <f t="shared" si="30"/>
        <v>40293</v>
      </c>
      <c r="C358" s="222"/>
      <c r="D358" s="82"/>
      <c r="E358" s="83">
        <f>LOOKUP(D359,$Z$10:$Z$62,$AA$10:$AA$62)</f>
        <v>232.5571250228551</v>
      </c>
      <c r="F358" s="84"/>
      <c r="G358" s="85"/>
      <c r="H358" s="86">
        <f>H359/7</f>
        <v>199.62246623558534</v>
      </c>
      <c r="I358" s="87"/>
      <c r="J358" s="13"/>
      <c r="K358" s="83">
        <f>K359/7</f>
        <v>12.897399839536247</v>
      </c>
      <c r="L358" s="13"/>
      <c r="M358" s="9"/>
      <c r="N358" s="86">
        <f>N359/7</f>
        <v>25.749888376930375</v>
      </c>
      <c r="O358" s="88"/>
      <c r="P358" s="89"/>
      <c r="Q358" s="90"/>
      <c r="R358" s="91"/>
      <c r="S358" s="89"/>
      <c r="T358" s="91"/>
      <c r="U358" s="166"/>
    </row>
    <row r="359" spans="1:21" ht="18" thickBot="1" x14ac:dyDescent="0.25">
      <c r="A359" s="164"/>
      <c r="B359" s="130">
        <v>4</v>
      </c>
      <c r="C359" s="96" t="s">
        <v>29</v>
      </c>
      <c r="D359" s="102">
        <f>D351+1</f>
        <v>30</v>
      </c>
      <c r="E359" s="98">
        <f>LOOKUP(D359,$Z$10:$Z$62,$AB$10:$AB$62)</f>
        <v>1627.8998751599856</v>
      </c>
      <c r="F359" s="99"/>
      <c r="G359" s="100"/>
      <c r="H359" s="101">
        <f>LOOKUP(D359,$Z$10:$Z$62,$AC$10:$AC$62)</f>
        <v>1397.3572636490974</v>
      </c>
      <c r="I359" s="72"/>
      <c r="J359" s="75"/>
      <c r="K359" s="98">
        <f>LOOKUP(D359,$Z$10:$Z$62,$AD$10:$AD$62)</f>
        <v>90.281798876753726</v>
      </c>
      <c r="L359" s="75"/>
      <c r="M359" s="73"/>
      <c r="N359" s="101">
        <f>LOOKUP(D359,$Z$10:$Z$62,$AE$10:$AE$62)</f>
        <v>180.24921863851262</v>
      </c>
      <c r="O359" s="78"/>
      <c r="P359" s="79"/>
      <c r="Q359" s="80"/>
      <c r="R359" s="81"/>
      <c r="S359" s="79"/>
      <c r="T359" s="81"/>
      <c r="U359" s="166"/>
    </row>
    <row r="360" spans="1:21" x14ac:dyDescent="0.2">
      <c r="A360" s="164"/>
      <c r="B360" s="206">
        <f>B358+1</f>
        <v>40294</v>
      </c>
      <c r="C360" s="207"/>
      <c r="D360" s="39"/>
      <c r="E360" s="92"/>
      <c r="F360" s="93"/>
      <c r="G360" s="94"/>
      <c r="H360" s="95"/>
      <c r="I360" s="61"/>
      <c r="J360" s="47"/>
      <c r="K360" s="64"/>
      <c r="L360" s="47"/>
      <c r="M360" s="62"/>
      <c r="N360" s="65"/>
      <c r="O360" s="66"/>
      <c r="P360" s="67"/>
      <c r="Q360" s="68"/>
      <c r="R360" s="69"/>
      <c r="S360" s="67"/>
      <c r="T360" s="69"/>
      <c r="U360" s="166"/>
    </row>
    <row r="361" spans="1:21" x14ac:dyDescent="0.2">
      <c r="A361" s="164"/>
      <c r="B361" s="204">
        <f t="shared" ref="B361:B366" si="31">B360+1</f>
        <v>40295</v>
      </c>
      <c r="C361" s="205"/>
      <c r="D361" s="49"/>
      <c r="E361" s="54"/>
      <c r="F361" s="43"/>
      <c r="G361" s="53"/>
      <c r="H361" s="46"/>
      <c r="I361" s="41"/>
      <c r="J361" s="44"/>
      <c r="K361" s="52"/>
      <c r="L361" s="44"/>
      <c r="M361" s="51"/>
      <c r="N361" s="55"/>
      <c r="O361" s="56"/>
      <c r="P361" s="57"/>
      <c r="Q361" s="42"/>
      <c r="R361" s="58"/>
      <c r="S361" s="57"/>
      <c r="T361" s="58"/>
      <c r="U361" s="166"/>
    </row>
    <row r="362" spans="1:21" x14ac:dyDescent="0.2">
      <c r="A362" s="164"/>
      <c r="B362" s="204">
        <f t="shared" si="31"/>
        <v>40296</v>
      </c>
      <c r="C362" s="205"/>
      <c r="D362" s="49"/>
      <c r="E362" s="54"/>
      <c r="F362" s="43"/>
      <c r="G362" s="53"/>
      <c r="H362" s="46"/>
      <c r="I362" s="41"/>
      <c r="J362" s="44"/>
      <c r="K362" s="52"/>
      <c r="L362" s="44"/>
      <c r="M362" s="51"/>
      <c r="N362" s="55"/>
      <c r="O362" s="56"/>
      <c r="P362" s="57"/>
      <c r="Q362" s="42"/>
      <c r="R362" s="58"/>
      <c r="S362" s="57"/>
      <c r="T362" s="58"/>
      <c r="U362" s="166"/>
    </row>
    <row r="363" spans="1:21" x14ac:dyDescent="0.2">
      <c r="A363" s="164"/>
      <c r="B363" s="204">
        <f t="shared" si="31"/>
        <v>40297</v>
      </c>
      <c r="C363" s="205"/>
      <c r="D363" s="49"/>
      <c r="E363" s="54"/>
      <c r="F363" s="43"/>
      <c r="G363" s="53"/>
      <c r="H363" s="46"/>
      <c r="I363" s="41"/>
      <c r="J363" s="44"/>
      <c r="K363" s="52"/>
      <c r="L363" s="44"/>
      <c r="M363" s="51"/>
      <c r="N363" s="55"/>
      <c r="O363" s="56"/>
      <c r="P363" s="57"/>
      <c r="Q363" s="42"/>
      <c r="R363" s="58"/>
      <c r="S363" s="57"/>
      <c r="T363" s="58"/>
      <c r="U363" s="166"/>
    </row>
    <row r="364" spans="1:21" x14ac:dyDescent="0.2">
      <c r="A364" s="164"/>
      <c r="B364" s="204">
        <f t="shared" si="31"/>
        <v>40298</v>
      </c>
      <c r="C364" s="205"/>
      <c r="D364" s="49"/>
      <c r="E364" s="54"/>
      <c r="F364" s="43"/>
      <c r="G364" s="53"/>
      <c r="H364" s="46"/>
      <c r="I364" s="41"/>
      <c r="J364" s="44"/>
      <c r="K364" s="52"/>
      <c r="L364" s="44"/>
      <c r="M364" s="51"/>
      <c r="N364" s="55"/>
      <c r="O364" s="56"/>
      <c r="P364" s="57"/>
      <c r="Q364" s="42"/>
      <c r="R364" s="58"/>
      <c r="S364" s="57"/>
      <c r="T364" s="58"/>
      <c r="U364" s="166"/>
    </row>
    <row r="365" spans="1:21" x14ac:dyDescent="0.2">
      <c r="A365" s="164"/>
      <c r="B365" s="204">
        <f t="shared" si="31"/>
        <v>40299</v>
      </c>
      <c r="C365" s="205"/>
      <c r="D365" s="49"/>
      <c r="E365" s="54"/>
      <c r="F365" s="43"/>
      <c r="G365" s="53"/>
      <c r="H365" s="46"/>
      <c r="I365" s="41"/>
      <c r="J365" s="44"/>
      <c r="K365" s="52"/>
      <c r="L365" s="44"/>
      <c r="M365" s="51"/>
      <c r="N365" s="55"/>
      <c r="O365" s="56"/>
      <c r="P365" s="57"/>
      <c r="Q365" s="42"/>
      <c r="R365" s="58"/>
      <c r="S365" s="57"/>
      <c r="T365" s="58"/>
      <c r="U365" s="166"/>
    </row>
    <row r="366" spans="1:21" ht="15.75" thickBot="1" x14ac:dyDescent="0.25">
      <c r="A366" s="164"/>
      <c r="B366" s="221">
        <f t="shared" si="31"/>
        <v>40300</v>
      </c>
      <c r="C366" s="222"/>
      <c r="D366" s="82"/>
      <c r="E366" s="83">
        <f>LOOKUP(D367,$Z$10:$Z$62,$AA$10:$AA$62)</f>
        <v>232.28917178647723</v>
      </c>
      <c r="F366" s="84"/>
      <c r="G366" s="85"/>
      <c r="H366" s="86">
        <f>H367/7</f>
        <v>203.49474223563473</v>
      </c>
      <c r="I366" s="87"/>
      <c r="J366" s="13"/>
      <c r="K366" s="83">
        <f>K367/7</f>
        <v>13.218850976883079</v>
      </c>
      <c r="L366" s="13"/>
      <c r="M366" s="9"/>
      <c r="N366" s="86">
        <f>N367/7</f>
        <v>25.708491474893201</v>
      </c>
      <c r="O366" s="88"/>
      <c r="P366" s="89"/>
      <c r="Q366" s="90"/>
      <c r="R366" s="91"/>
      <c r="S366" s="89"/>
      <c r="T366" s="91"/>
      <c r="U366" s="166"/>
    </row>
    <row r="367" spans="1:21" ht="18" thickBot="1" x14ac:dyDescent="0.25">
      <c r="A367" s="164"/>
      <c r="B367" s="131">
        <v>5</v>
      </c>
      <c r="C367" s="132" t="s">
        <v>29</v>
      </c>
      <c r="D367" s="102">
        <f>D359+1</f>
        <v>31</v>
      </c>
      <c r="E367" s="98">
        <f>LOOKUP(D367,$Z$10:$Z$62,$AB$10:$AB$62)</f>
        <v>1626.0242025053406</v>
      </c>
      <c r="F367" s="99"/>
      <c r="G367" s="100"/>
      <c r="H367" s="101">
        <f>LOOKUP(D367,$Z$10:$Z$62,$AC$10:$AC$62)</f>
        <v>1424.4631956494432</v>
      </c>
      <c r="I367" s="72"/>
      <c r="J367" s="75"/>
      <c r="K367" s="98">
        <f>LOOKUP(D367,$Z$10:$Z$62,$AD$10:$AD$62)</f>
        <v>92.531956838181557</v>
      </c>
      <c r="L367" s="75"/>
      <c r="M367" s="73"/>
      <c r="N367" s="101">
        <f>LOOKUP(D367,$Z$10:$Z$62,$AE$10:$AE$62)</f>
        <v>179.9594403242524</v>
      </c>
      <c r="O367" s="81"/>
      <c r="P367" s="104"/>
      <c r="Q367" s="80"/>
      <c r="R367" s="105"/>
      <c r="S367" s="79"/>
      <c r="T367" s="81"/>
      <c r="U367" s="166"/>
    </row>
    <row r="368" spans="1:21" ht="18" thickBot="1" x14ac:dyDescent="0.25">
      <c r="A368" s="164"/>
      <c r="B368" s="217" t="s">
        <v>0</v>
      </c>
      <c r="C368" s="218"/>
      <c r="D368" s="135"/>
      <c r="E368" s="37">
        <f>E335+E343+E351+E359+E367</f>
        <v>8149.496352338454</v>
      </c>
      <c r="F368" s="32"/>
      <c r="G368" s="108"/>
      <c r="H368" s="37">
        <f>H335+H343+H351+H359+H367</f>
        <v>6725.7216574793156</v>
      </c>
      <c r="I368" s="14"/>
      <c r="J368" s="15"/>
      <c r="K368" s="36">
        <f>K335+K343+K351+K359+K367</f>
        <v>431.40687010594792</v>
      </c>
      <c r="L368" s="14"/>
      <c r="M368" s="15"/>
      <c r="N368" s="37">
        <f>N335+N343+N351+N359+N367</f>
        <v>902.25300194842885</v>
      </c>
      <c r="O368" s="10"/>
      <c r="P368" s="59"/>
      <c r="Q368" s="112"/>
      <c r="R368" s="26"/>
      <c r="S368" s="59"/>
      <c r="T368" s="26"/>
      <c r="U368" s="166"/>
    </row>
    <row r="369" spans="1:21" ht="18" thickBot="1" x14ac:dyDescent="0.25">
      <c r="A369" s="164"/>
      <c r="B369" s="217" t="s">
        <v>1</v>
      </c>
      <c r="C369" s="218"/>
      <c r="D369" s="103"/>
      <c r="E369" s="143">
        <f>E368/35</f>
        <v>232.84275292395583</v>
      </c>
      <c r="F369" s="141"/>
      <c r="G369" s="142"/>
      <c r="H369" s="140">
        <f>H368/35</f>
        <v>192.16347592798044</v>
      </c>
      <c r="I369" s="141"/>
      <c r="J369" s="142"/>
      <c r="K369" s="144">
        <f>K368/35</f>
        <v>12.325910574455655</v>
      </c>
      <c r="L369" s="141"/>
      <c r="M369" s="142"/>
      <c r="N369" s="145">
        <f>N368/35</f>
        <v>25.778657198526538</v>
      </c>
      <c r="O369" s="81"/>
      <c r="P369" s="104"/>
      <c r="Q369" s="80"/>
      <c r="R369" s="105"/>
      <c r="S369" s="104"/>
      <c r="T369" s="105"/>
      <c r="U369" s="166"/>
    </row>
    <row r="370" spans="1:21" ht="15.75" thickBot="1" x14ac:dyDescent="0.25">
      <c r="A370" s="164"/>
      <c r="B370" s="219" t="s">
        <v>45</v>
      </c>
      <c r="C370" s="220"/>
      <c r="D370" s="27"/>
      <c r="E370" s="31"/>
      <c r="F370" s="33"/>
      <c r="G370" s="109"/>
      <c r="H370" s="28"/>
      <c r="I370" s="72"/>
      <c r="J370" s="11"/>
      <c r="K370" s="7"/>
      <c r="L370" s="154"/>
      <c r="M370" s="11"/>
      <c r="N370" s="29"/>
      <c r="O370" s="111"/>
      <c r="P370" s="60"/>
      <c r="Q370" s="113"/>
      <c r="R370" s="30"/>
      <c r="S370" s="60"/>
      <c r="T370" s="30"/>
      <c r="U370" s="166"/>
    </row>
    <row r="371" spans="1:21" x14ac:dyDescent="0.2">
      <c r="A371" s="164"/>
      <c r="B371" s="167"/>
      <c r="C371" s="167"/>
      <c r="D371" s="167"/>
      <c r="E371" s="168" t="str">
        <f>$E$53</f>
        <v>＊作成：㈲日本養鶏コンサルタント　2009年</v>
      </c>
      <c r="F371" s="167"/>
      <c r="G371" s="167"/>
      <c r="H371" s="167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165"/>
    </row>
    <row r="372" spans="1:21" x14ac:dyDescent="0.2">
      <c r="A372" s="157"/>
      <c r="B372" s="157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</row>
    <row r="373" spans="1:21" ht="24.95" customHeight="1" x14ac:dyDescent="0.25">
      <c r="A373" s="157"/>
      <c r="B373" s="1"/>
      <c r="C373" s="1"/>
      <c r="D373" s="203" t="str">
        <f>D320</f>
        <v>2010年</v>
      </c>
      <c r="E373" s="203"/>
      <c r="F373" s="50">
        <f>F320+1</f>
        <v>5</v>
      </c>
      <c r="G373" s="19" t="s">
        <v>16</v>
      </c>
      <c r="H373" s="16"/>
      <c r="I373" s="4"/>
      <c r="J373" s="1"/>
      <c r="K373" s="1"/>
      <c r="L373" s="201" t="s">
        <v>52</v>
      </c>
      <c r="M373" s="201"/>
      <c r="N373" s="201"/>
      <c r="O373" s="201"/>
      <c r="P373" s="201"/>
      <c r="Q373" s="201"/>
      <c r="R373" s="5"/>
      <c r="S373" s="1"/>
      <c r="T373" s="1"/>
      <c r="U373" s="159"/>
    </row>
    <row r="374" spans="1:21" ht="15.75" customHeight="1" thickBot="1" x14ac:dyDescent="0.25">
      <c r="A374" s="157"/>
      <c r="B374" s="1"/>
      <c r="C374" s="1"/>
      <c r="D374" s="1"/>
      <c r="E374" s="3"/>
      <c r="F374" s="3"/>
      <c r="G374" s="3"/>
      <c r="H374" s="3"/>
      <c r="I374" s="3"/>
      <c r="J374" s="1"/>
      <c r="K374" s="1"/>
      <c r="L374" s="202"/>
      <c r="M374" s="202"/>
      <c r="N374" s="202"/>
      <c r="O374" s="202"/>
      <c r="P374" s="202"/>
      <c r="Q374" s="202"/>
      <c r="R374" s="1"/>
      <c r="S374" s="152" t="str">
        <f>$S$3</f>
        <v>Ａ養鶏場</v>
      </c>
      <c r="T374" s="1"/>
      <c r="U374" s="159"/>
    </row>
    <row r="375" spans="1:21" ht="16.5" thickTop="1" thickBot="1" x14ac:dyDescent="0.25">
      <c r="A375" s="15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59"/>
    </row>
    <row r="376" spans="1:21" x14ac:dyDescent="0.2">
      <c r="A376" s="157"/>
      <c r="B376" s="23"/>
      <c r="C376" s="34"/>
      <c r="D376" s="24"/>
      <c r="E376" s="210" t="s">
        <v>3</v>
      </c>
      <c r="F376" s="211"/>
      <c r="G376" s="212"/>
      <c r="H376" s="210" t="s">
        <v>20</v>
      </c>
      <c r="I376" s="211"/>
      <c r="J376" s="212"/>
      <c r="K376" s="210" t="s">
        <v>31</v>
      </c>
      <c r="L376" s="211"/>
      <c r="M376" s="212"/>
      <c r="N376" s="210" t="s">
        <v>30</v>
      </c>
      <c r="O376" s="212"/>
      <c r="P376" s="210" t="s">
        <v>6</v>
      </c>
      <c r="Q376" s="211"/>
      <c r="R376" s="212"/>
      <c r="S376" s="155" t="s">
        <v>12</v>
      </c>
      <c r="T376" s="156"/>
      <c r="U376" s="160"/>
    </row>
    <row r="377" spans="1:21" x14ac:dyDescent="0.2">
      <c r="A377" s="157"/>
      <c r="B377" s="213" t="s">
        <v>51</v>
      </c>
      <c r="C377" s="214"/>
      <c r="D377" s="134" t="s">
        <v>44</v>
      </c>
      <c r="E377" s="8" t="s">
        <v>2</v>
      </c>
      <c r="F377" s="87" t="s">
        <v>4</v>
      </c>
      <c r="G377" s="25" t="s">
        <v>19</v>
      </c>
      <c r="H377" s="6" t="s">
        <v>2</v>
      </c>
      <c r="I377" s="87" t="s">
        <v>4</v>
      </c>
      <c r="J377" s="6" t="s">
        <v>17</v>
      </c>
      <c r="K377" s="8" t="s">
        <v>2</v>
      </c>
      <c r="L377" s="13" t="s">
        <v>4</v>
      </c>
      <c r="M377" s="15" t="s">
        <v>53</v>
      </c>
      <c r="N377" s="6" t="s">
        <v>2</v>
      </c>
      <c r="O377" s="9" t="s">
        <v>46</v>
      </c>
      <c r="P377" s="8" t="s">
        <v>7</v>
      </c>
      <c r="Q377" s="87" t="s">
        <v>9</v>
      </c>
      <c r="R377" s="25" t="s">
        <v>9</v>
      </c>
      <c r="S377" s="8"/>
      <c r="T377" s="9" t="s">
        <v>14</v>
      </c>
      <c r="U377" s="160"/>
    </row>
    <row r="378" spans="1:21" x14ac:dyDescent="0.2">
      <c r="A378" s="157"/>
      <c r="B378" s="213" t="s">
        <v>50</v>
      </c>
      <c r="C378" s="214"/>
      <c r="D378" s="134" t="s">
        <v>29</v>
      </c>
      <c r="E378" s="8"/>
      <c r="F378" s="114"/>
      <c r="G378" s="25" t="s">
        <v>37</v>
      </c>
      <c r="H378" s="6"/>
      <c r="I378" s="114"/>
      <c r="J378" s="6" t="s">
        <v>21</v>
      </c>
      <c r="K378" s="8"/>
      <c r="L378" s="14"/>
      <c r="M378" s="15"/>
      <c r="N378" s="4"/>
      <c r="O378" s="15" t="s">
        <v>5</v>
      </c>
      <c r="P378" s="8" t="s">
        <v>8</v>
      </c>
      <c r="Q378" s="114" t="s">
        <v>10</v>
      </c>
      <c r="R378" s="25" t="s">
        <v>11</v>
      </c>
      <c r="S378" s="8" t="s">
        <v>13</v>
      </c>
      <c r="T378" s="15" t="s">
        <v>15</v>
      </c>
      <c r="U378" s="160"/>
    </row>
    <row r="379" spans="1:21" ht="15.75" thickBot="1" x14ac:dyDescent="0.25">
      <c r="A379" s="157"/>
      <c r="B379" s="31"/>
      <c r="C379" s="35"/>
      <c r="D379" s="28"/>
      <c r="E379" s="7" t="s">
        <v>22</v>
      </c>
      <c r="F379" s="115" t="s">
        <v>47</v>
      </c>
      <c r="G379" s="38" t="s">
        <v>23</v>
      </c>
      <c r="H379" s="12" t="s">
        <v>25</v>
      </c>
      <c r="I379" s="115" t="s">
        <v>24</v>
      </c>
      <c r="J379" s="12" t="s">
        <v>18</v>
      </c>
      <c r="K379" s="7" t="s">
        <v>49</v>
      </c>
      <c r="L379" s="154" t="s">
        <v>24</v>
      </c>
      <c r="M379" s="11" t="s">
        <v>54</v>
      </c>
      <c r="N379" s="12" t="s">
        <v>49</v>
      </c>
      <c r="O379" s="11" t="s">
        <v>48</v>
      </c>
      <c r="P379" s="7"/>
      <c r="Q379" s="115" t="s">
        <v>27</v>
      </c>
      <c r="R379" s="38" t="s">
        <v>26</v>
      </c>
      <c r="S379" s="60"/>
      <c r="T379" s="111"/>
      <c r="U379" s="160"/>
    </row>
    <row r="380" spans="1:21" ht="18" thickBot="1" x14ac:dyDescent="0.25">
      <c r="A380" s="157"/>
      <c r="B380" s="223" t="s">
        <v>28</v>
      </c>
      <c r="C380" s="224"/>
      <c r="D380" s="70"/>
      <c r="E380" s="71"/>
      <c r="F380" s="72"/>
      <c r="G380" s="73"/>
      <c r="H380" s="74"/>
      <c r="I380" s="72"/>
      <c r="J380" s="75"/>
      <c r="K380" s="76"/>
      <c r="L380" s="75"/>
      <c r="M380" s="73"/>
      <c r="N380" s="77"/>
      <c r="O380" s="78"/>
      <c r="P380" s="79"/>
      <c r="Q380" s="80"/>
      <c r="R380" s="81"/>
      <c r="S380" s="79"/>
      <c r="T380" s="81"/>
      <c r="U380" s="160"/>
    </row>
    <row r="381" spans="1:21" x14ac:dyDescent="0.2">
      <c r="A381" s="157"/>
      <c r="B381" s="206">
        <f>B366+1</f>
        <v>40301</v>
      </c>
      <c r="C381" s="207"/>
      <c r="D381" s="40"/>
      <c r="E381" s="64"/>
      <c r="F381" s="61"/>
      <c r="G381" s="62"/>
      <c r="H381" s="63"/>
      <c r="I381" s="61"/>
      <c r="J381" s="47"/>
      <c r="K381" s="64"/>
      <c r="L381" s="47"/>
      <c r="M381" s="62"/>
      <c r="N381" s="65"/>
      <c r="O381" s="66"/>
      <c r="P381" s="67"/>
      <c r="Q381" s="68"/>
      <c r="R381" s="69"/>
      <c r="S381" s="67"/>
      <c r="T381" s="69"/>
      <c r="U381" s="160"/>
    </row>
    <row r="382" spans="1:21" x14ac:dyDescent="0.2">
      <c r="A382" s="157"/>
      <c r="B382" s="204">
        <f t="shared" ref="B382:B387" si="32">B381+1</f>
        <v>40302</v>
      </c>
      <c r="C382" s="205"/>
      <c r="D382" s="48"/>
      <c r="E382" s="52"/>
      <c r="F382" s="41"/>
      <c r="G382" s="51"/>
      <c r="H382" s="45"/>
      <c r="I382" s="41"/>
      <c r="J382" s="44"/>
      <c r="K382" s="52"/>
      <c r="L382" s="44"/>
      <c r="M382" s="51"/>
      <c r="N382" s="55"/>
      <c r="O382" s="56"/>
      <c r="P382" s="57"/>
      <c r="Q382" s="42"/>
      <c r="R382" s="58"/>
      <c r="S382" s="57"/>
      <c r="T382" s="58"/>
      <c r="U382" s="160"/>
    </row>
    <row r="383" spans="1:21" x14ac:dyDescent="0.2">
      <c r="A383" s="157"/>
      <c r="B383" s="204">
        <f t="shared" si="32"/>
        <v>40303</v>
      </c>
      <c r="C383" s="205"/>
      <c r="D383" s="48"/>
      <c r="E383" s="52"/>
      <c r="F383" s="41"/>
      <c r="G383" s="51"/>
      <c r="H383" s="45"/>
      <c r="I383" s="41"/>
      <c r="J383" s="44"/>
      <c r="K383" s="52"/>
      <c r="L383" s="44"/>
      <c r="M383" s="51"/>
      <c r="N383" s="55"/>
      <c r="O383" s="56"/>
      <c r="P383" s="57"/>
      <c r="Q383" s="42"/>
      <c r="R383" s="58"/>
      <c r="S383" s="57"/>
      <c r="T383" s="58"/>
      <c r="U383" s="160"/>
    </row>
    <row r="384" spans="1:21" x14ac:dyDescent="0.2">
      <c r="A384" s="157"/>
      <c r="B384" s="204">
        <f t="shared" si="32"/>
        <v>40304</v>
      </c>
      <c r="C384" s="205"/>
      <c r="D384" s="48"/>
      <c r="E384" s="52"/>
      <c r="F384" s="41"/>
      <c r="G384" s="51"/>
      <c r="H384" s="45"/>
      <c r="I384" s="41"/>
      <c r="J384" s="44"/>
      <c r="K384" s="52"/>
      <c r="L384" s="44"/>
      <c r="M384" s="51"/>
      <c r="N384" s="55"/>
      <c r="O384" s="56"/>
      <c r="P384" s="57"/>
      <c r="Q384" s="42"/>
      <c r="R384" s="58"/>
      <c r="S384" s="57"/>
      <c r="T384" s="58"/>
      <c r="U384" s="160"/>
    </row>
    <row r="385" spans="1:21" x14ac:dyDescent="0.2">
      <c r="A385" s="157"/>
      <c r="B385" s="204">
        <f t="shared" si="32"/>
        <v>40305</v>
      </c>
      <c r="C385" s="205"/>
      <c r="D385" s="48"/>
      <c r="E385" s="52"/>
      <c r="F385" s="41"/>
      <c r="G385" s="51"/>
      <c r="H385" s="45"/>
      <c r="I385" s="41"/>
      <c r="J385" s="44"/>
      <c r="K385" s="52"/>
      <c r="L385" s="44"/>
      <c r="M385" s="51"/>
      <c r="N385" s="55"/>
      <c r="O385" s="56"/>
      <c r="P385" s="57"/>
      <c r="Q385" s="42"/>
      <c r="R385" s="58"/>
      <c r="S385" s="57"/>
      <c r="T385" s="58"/>
      <c r="U385" s="160"/>
    </row>
    <row r="386" spans="1:21" x14ac:dyDescent="0.2">
      <c r="A386" s="157"/>
      <c r="B386" s="204">
        <f t="shared" si="32"/>
        <v>40306</v>
      </c>
      <c r="C386" s="205"/>
      <c r="D386" s="48"/>
      <c r="E386" s="52"/>
      <c r="F386" s="41"/>
      <c r="G386" s="51"/>
      <c r="H386" s="45"/>
      <c r="I386" s="41"/>
      <c r="J386" s="44"/>
      <c r="K386" s="52"/>
      <c r="L386" s="44"/>
      <c r="M386" s="51"/>
      <c r="N386" s="55"/>
      <c r="O386" s="56"/>
      <c r="P386" s="57"/>
      <c r="Q386" s="42"/>
      <c r="R386" s="58"/>
      <c r="S386" s="57"/>
      <c r="T386" s="58"/>
      <c r="U386" s="160"/>
    </row>
    <row r="387" spans="1:21" ht="15.75" thickBot="1" x14ac:dyDescent="0.25">
      <c r="A387" s="158"/>
      <c r="B387" s="221">
        <f t="shared" si="32"/>
        <v>40307</v>
      </c>
      <c r="C387" s="222"/>
      <c r="D387" s="82"/>
      <c r="E387" s="83">
        <f>LOOKUP(D388,$Z$10:$Z$62,$AA$10:$AA$62)</f>
        <v>232.0305434252171</v>
      </c>
      <c r="F387" s="84"/>
      <c r="G387" s="85"/>
      <c r="H387" s="86">
        <f>H388/7</f>
        <v>204.03877987011964</v>
      </c>
      <c r="I387" s="87"/>
      <c r="J387" s="13"/>
      <c r="K387" s="83">
        <f>K388/7</f>
        <v>13.277117615817932</v>
      </c>
      <c r="L387" s="13"/>
      <c r="M387" s="9"/>
      <c r="N387" s="86">
        <f>N388/7</f>
        <v>25.685827260375302</v>
      </c>
      <c r="O387" s="88"/>
      <c r="P387" s="89"/>
      <c r="Q387" s="90"/>
      <c r="R387" s="91"/>
      <c r="S387" s="89"/>
      <c r="T387" s="91"/>
      <c r="U387" s="160"/>
    </row>
    <row r="388" spans="1:21" ht="18" thickBot="1" x14ac:dyDescent="0.25">
      <c r="A388" s="158"/>
      <c r="B388" s="130">
        <v>1</v>
      </c>
      <c r="C388" s="96" t="s">
        <v>29</v>
      </c>
      <c r="D388" s="97">
        <f>D367+1</f>
        <v>32</v>
      </c>
      <c r="E388" s="98">
        <f>LOOKUP(D388,$Z$10:$Z$62,$AB$10:$AB$62)</f>
        <v>1624.2138039765198</v>
      </c>
      <c r="F388" s="99"/>
      <c r="G388" s="100"/>
      <c r="H388" s="101">
        <f>LOOKUP(D388,$Z$10:$Z$62,$AC$10:$AC$62)</f>
        <v>1428.2714590908374</v>
      </c>
      <c r="I388" s="72"/>
      <c r="J388" s="75"/>
      <c r="K388" s="98">
        <f>LOOKUP(D388,$Z$10:$Z$62,$AD$10:$AD$62)</f>
        <v>92.939823310725529</v>
      </c>
      <c r="L388" s="75"/>
      <c r="M388" s="73"/>
      <c r="N388" s="101">
        <f>LOOKUP(D388,$Z$10:$Z$62,$AE$10:$AE$62)</f>
        <v>179.80079082262711</v>
      </c>
      <c r="O388" s="78"/>
      <c r="P388" s="79"/>
      <c r="Q388" s="80"/>
      <c r="R388" s="81"/>
      <c r="S388" s="79"/>
      <c r="T388" s="81"/>
      <c r="U388" s="160"/>
    </row>
    <row r="389" spans="1:21" x14ac:dyDescent="0.2">
      <c r="A389" s="158"/>
      <c r="B389" s="206">
        <f>B387+1</f>
        <v>40308</v>
      </c>
      <c r="C389" s="207"/>
      <c r="D389" s="39"/>
      <c r="E389" s="92"/>
      <c r="F389" s="93"/>
      <c r="G389" s="94"/>
      <c r="H389" s="95"/>
      <c r="I389" s="61"/>
      <c r="J389" s="47"/>
      <c r="K389" s="64"/>
      <c r="L389" s="47"/>
      <c r="M389" s="62"/>
      <c r="N389" s="65"/>
      <c r="O389" s="66"/>
      <c r="P389" s="67"/>
      <c r="Q389" s="68"/>
      <c r="R389" s="69"/>
      <c r="S389" s="67"/>
      <c r="T389" s="69"/>
      <c r="U389" s="160"/>
    </row>
    <row r="390" spans="1:21" x14ac:dyDescent="0.2">
      <c r="A390" s="158"/>
      <c r="B390" s="204">
        <f t="shared" ref="B390:B395" si="33">B389+1</f>
        <v>40309</v>
      </c>
      <c r="C390" s="205"/>
      <c r="D390" s="49"/>
      <c r="E390" s="54"/>
      <c r="F390" s="43"/>
      <c r="G390" s="53"/>
      <c r="H390" s="46"/>
      <c r="I390" s="41"/>
      <c r="J390" s="44"/>
      <c r="K390" s="52"/>
      <c r="L390" s="44"/>
      <c r="M390" s="51"/>
      <c r="N390" s="55"/>
      <c r="O390" s="56"/>
      <c r="P390" s="57"/>
      <c r="Q390" s="42"/>
      <c r="R390" s="58"/>
      <c r="S390" s="57"/>
      <c r="T390" s="58"/>
      <c r="U390" s="160"/>
    </row>
    <row r="391" spans="1:21" x14ac:dyDescent="0.2">
      <c r="A391" s="158"/>
      <c r="B391" s="204">
        <f t="shared" si="33"/>
        <v>40310</v>
      </c>
      <c r="C391" s="205"/>
      <c r="D391" s="49"/>
      <c r="E391" s="54"/>
      <c r="F391" s="43"/>
      <c r="G391" s="53"/>
      <c r="H391" s="46"/>
      <c r="I391" s="41"/>
      <c r="J391" s="44"/>
      <c r="K391" s="52"/>
      <c r="L391" s="44"/>
      <c r="M391" s="51"/>
      <c r="N391" s="55"/>
      <c r="O391" s="56"/>
      <c r="P391" s="57"/>
      <c r="Q391" s="42"/>
      <c r="R391" s="58"/>
      <c r="S391" s="57"/>
      <c r="T391" s="58"/>
      <c r="U391" s="160"/>
    </row>
    <row r="392" spans="1:21" x14ac:dyDescent="0.2">
      <c r="A392" s="158"/>
      <c r="B392" s="204">
        <f t="shared" si="33"/>
        <v>40311</v>
      </c>
      <c r="C392" s="205"/>
      <c r="D392" s="49"/>
      <c r="E392" s="54"/>
      <c r="F392" s="43"/>
      <c r="G392" s="53"/>
      <c r="H392" s="46"/>
      <c r="I392" s="41"/>
      <c r="J392" s="44"/>
      <c r="K392" s="52"/>
      <c r="L392" s="44"/>
      <c r="M392" s="51"/>
      <c r="N392" s="55"/>
      <c r="O392" s="56"/>
      <c r="P392" s="57"/>
      <c r="Q392" s="42"/>
      <c r="R392" s="58"/>
      <c r="S392" s="57"/>
      <c r="T392" s="58"/>
      <c r="U392" s="160"/>
    </row>
    <row r="393" spans="1:21" x14ac:dyDescent="0.2">
      <c r="A393" s="158"/>
      <c r="B393" s="204">
        <f t="shared" si="33"/>
        <v>40312</v>
      </c>
      <c r="C393" s="205"/>
      <c r="D393" s="49"/>
      <c r="E393" s="54"/>
      <c r="F393" s="43"/>
      <c r="G393" s="53"/>
      <c r="H393" s="46"/>
      <c r="I393" s="41"/>
      <c r="J393" s="44"/>
      <c r="K393" s="52"/>
      <c r="L393" s="44"/>
      <c r="M393" s="51"/>
      <c r="N393" s="55"/>
      <c r="O393" s="56"/>
      <c r="P393" s="57"/>
      <c r="Q393" s="42"/>
      <c r="R393" s="58"/>
      <c r="S393" s="57"/>
      <c r="T393" s="58"/>
      <c r="U393" s="160"/>
    </row>
    <row r="394" spans="1:21" x14ac:dyDescent="0.2">
      <c r="A394" s="158"/>
      <c r="B394" s="204">
        <f t="shared" si="33"/>
        <v>40313</v>
      </c>
      <c r="C394" s="205"/>
      <c r="D394" s="49"/>
      <c r="E394" s="54"/>
      <c r="F394" s="43"/>
      <c r="G394" s="53"/>
      <c r="H394" s="46"/>
      <c r="I394" s="41"/>
      <c r="J394" s="44"/>
      <c r="K394" s="52"/>
      <c r="L394" s="44"/>
      <c r="M394" s="51"/>
      <c r="N394" s="55"/>
      <c r="O394" s="56"/>
      <c r="P394" s="57"/>
      <c r="Q394" s="42"/>
      <c r="R394" s="58"/>
      <c r="S394" s="57"/>
      <c r="T394" s="58"/>
      <c r="U394" s="160"/>
    </row>
    <row r="395" spans="1:21" ht="15.75" thickBot="1" x14ac:dyDescent="0.25">
      <c r="A395" s="158"/>
      <c r="B395" s="221">
        <f t="shared" si="33"/>
        <v>40314</v>
      </c>
      <c r="C395" s="222"/>
      <c r="D395" s="82"/>
      <c r="E395" s="83">
        <f>LOOKUP(D396,$Z$10:$Z$62,$AA$10:$AA$62)</f>
        <v>231.77286561369914</v>
      </c>
      <c r="F395" s="84"/>
      <c r="G395" s="85"/>
      <c r="H395" s="86">
        <f>H396/7</f>
        <v>203.65093634871727</v>
      </c>
      <c r="I395" s="87"/>
      <c r="J395" s="13"/>
      <c r="K395" s="83">
        <f>K396/7</f>
        <v>13.258384895226632</v>
      </c>
      <c r="L395" s="13"/>
      <c r="M395" s="9"/>
      <c r="N395" s="86">
        <f>N396/7</f>
        <v>25.635560320052701</v>
      </c>
      <c r="O395" s="88"/>
      <c r="P395" s="89"/>
      <c r="Q395" s="90"/>
      <c r="R395" s="91"/>
      <c r="S395" s="89"/>
      <c r="T395" s="91"/>
      <c r="U395" s="160"/>
    </row>
    <row r="396" spans="1:21" ht="18" thickBot="1" x14ac:dyDescent="0.25">
      <c r="A396" s="158"/>
      <c r="B396" s="130">
        <v>2</v>
      </c>
      <c r="C396" s="96" t="s">
        <v>29</v>
      </c>
      <c r="D396" s="102">
        <f>D388+1</f>
        <v>33</v>
      </c>
      <c r="E396" s="98">
        <f>LOOKUP(D396,$Z$10:$Z$62,$AB$10:$AB$62)</f>
        <v>1622.4100592958939</v>
      </c>
      <c r="F396" s="99"/>
      <c r="G396" s="100"/>
      <c r="H396" s="101">
        <f>LOOKUP(D396,$Z$10:$Z$62,$AC$10:$AC$62)</f>
        <v>1425.5565544410208</v>
      </c>
      <c r="I396" s="72"/>
      <c r="J396" s="75"/>
      <c r="K396" s="98">
        <f>LOOKUP(D396,$Z$10:$Z$62,$AD$10:$AD$62)</f>
        <v>92.808694266586429</v>
      </c>
      <c r="L396" s="75"/>
      <c r="M396" s="73"/>
      <c r="N396" s="101">
        <f>LOOKUP(D396,$Z$10:$Z$62,$AE$10:$AE$62)</f>
        <v>179.44892224036892</v>
      </c>
      <c r="O396" s="78"/>
      <c r="P396" s="79"/>
      <c r="Q396" s="80"/>
      <c r="R396" s="81"/>
      <c r="S396" s="79"/>
      <c r="T396" s="81"/>
      <c r="U396" s="160"/>
    </row>
    <row r="397" spans="1:21" x14ac:dyDescent="0.2">
      <c r="A397" s="158"/>
      <c r="B397" s="206">
        <f>B395+1</f>
        <v>40315</v>
      </c>
      <c r="C397" s="207"/>
      <c r="D397" s="39"/>
      <c r="E397" s="92"/>
      <c r="F397" s="93"/>
      <c r="G397" s="94"/>
      <c r="H397" s="95"/>
      <c r="I397" s="61"/>
      <c r="J397" s="47"/>
      <c r="K397" s="64"/>
      <c r="L397" s="47"/>
      <c r="M397" s="62"/>
      <c r="N397" s="65"/>
      <c r="O397" s="66"/>
      <c r="P397" s="67"/>
      <c r="Q397" s="68"/>
      <c r="R397" s="69"/>
      <c r="S397" s="67"/>
      <c r="T397" s="69"/>
      <c r="U397" s="160"/>
    </row>
    <row r="398" spans="1:21" x14ac:dyDescent="0.2">
      <c r="A398" s="158"/>
      <c r="B398" s="204">
        <f t="shared" ref="B398:B403" si="34">B397+1</f>
        <v>40316</v>
      </c>
      <c r="C398" s="205"/>
      <c r="D398" s="49"/>
      <c r="E398" s="54"/>
      <c r="F398" s="43"/>
      <c r="G398" s="53"/>
      <c r="H398" s="46"/>
      <c r="I398" s="41"/>
      <c r="J398" s="44"/>
      <c r="K398" s="52"/>
      <c r="L398" s="44"/>
      <c r="M398" s="51"/>
      <c r="N398" s="55"/>
      <c r="O398" s="56"/>
      <c r="P398" s="57"/>
      <c r="Q398" s="42"/>
      <c r="R398" s="58"/>
      <c r="S398" s="57"/>
      <c r="T398" s="58"/>
      <c r="U398" s="160"/>
    </row>
    <row r="399" spans="1:21" x14ac:dyDescent="0.2">
      <c r="A399" s="158"/>
      <c r="B399" s="204">
        <f t="shared" si="34"/>
        <v>40317</v>
      </c>
      <c r="C399" s="205"/>
      <c r="D399" s="49"/>
      <c r="E399" s="54"/>
      <c r="F399" s="43"/>
      <c r="G399" s="53"/>
      <c r="H399" s="46"/>
      <c r="I399" s="41"/>
      <c r="J399" s="44"/>
      <c r="K399" s="52"/>
      <c r="L399" s="44"/>
      <c r="M399" s="51"/>
      <c r="N399" s="55"/>
      <c r="O399" s="56"/>
      <c r="P399" s="57"/>
      <c r="Q399" s="42"/>
      <c r="R399" s="58"/>
      <c r="S399" s="57"/>
      <c r="T399" s="58"/>
      <c r="U399" s="160"/>
    </row>
    <row r="400" spans="1:21" x14ac:dyDescent="0.2">
      <c r="A400" s="158"/>
      <c r="B400" s="204">
        <f t="shared" si="34"/>
        <v>40318</v>
      </c>
      <c r="C400" s="205"/>
      <c r="D400" s="49"/>
      <c r="E400" s="54"/>
      <c r="F400" s="43"/>
      <c r="G400" s="53"/>
      <c r="H400" s="46"/>
      <c r="I400" s="41"/>
      <c r="J400" s="44"/>
      <c r="K400" s="52"/>
      <c r="L400" s="44"/>
      <c r="M400" s="51"/>
      <c r="N400" s="55"/>
      <c r="O400" s="56"/>
      <c r="P400" s="57"/>
      <c r="Q400" s="42"/>
      <c r="R400" s="58"/>
      <c r="S400" s="57"/>
      <c r="T400" s="58"/>
      <c r="U400" s="160"/>
    </row>
    <row r="401" spans="1:21" x14ac:dyDescent="0.2">
      <c r="A401" s="158"/>
      <c r="B401" s="204">
        <f t="shared" si="34"/>
        <v>40319</v>
      </c>
      <c r="C401" s="205"/>
      <c r="D401" s="49"/>
      <c r="E401" s="54"/>
      <c r="F401" s="43"/>
      <c r="G401" s="53"/>
      <c r="H401" s="46"/>
      <c r="I401" s="41"/>
      <c r="J401" s="44"/>
      <c r="K401" s="52"/>
      <c r="L401" s="44"/>
      <c r="M401" s="51"/>
      <c r="N401" s="55"/>
      <c r="O401" s="56"/>
      <c r="P401" s="57"/>
      <c r="Q401" s="42"/>
      <c r="R401" s="58"/>
      <c r="S401" s="57"/>
      <c r="T401" s="58"/>
      <c r="U401" s="160"/>
    </row>
    <row r="402" spans="1:21" x14ac:dyDescent="0.2">
      <c r="A402" s="158"/>
      <c r="B402" s="204">
        <f t="shared" si="34"/>
        <v>40320</v>
      </c>
      <c r="C402" s="205"/>
      <c r="D402" s="49"/>
      <c r="E402" s="54"/>
      <c r="F402" s="43"/>
      <c r="G402" s="53"/>
      <c r="H402" s="46"/>
      <c r="I402" s="41"/>
      <c r="J402" s="44"/>
      <c r="K402" s="52"/>
      <c r="L402" s="44"/>
      <c r="M402" s="51"/>
      <c r="N402" s="55"/>
      <c r="O402" s="56"/>
      <c r="P402" s="57"/>
      <c r="Q402" s="42"/>
      <c r="R402" s="58"/>
      <c r="S402" s="57"/>
      <c r="T402" s="58"/>
      <c r="U402" s="160"/>
    </row>
    <row r="403" spans="1:21" ht="15.75" thickBot="1" x14ac:dyDescent="0.25">
      <c r="A403" s="158"/>
      <c r="B403" s="221">
        <f t="shared" si="34"/>
        <v>40321</v>
      </c>
      <c r="C403" s="222"/>
      <c r="D403" s="82"/>
      <c r="E403" s="83">
        <f>LOOKUP(D404,$Z$10:$Z$62,$AA$10:$AA$62)</f>
        <v>231.49344287187927</v>
      </c>
      <c r="F403" s="84"/>
      <c r="G403" s="85"/>
      <c r="H403" s="86">
        <f>H404/7</f>
        <v>171.41972794667018</v>
      </c>
      <c r="I403" s="87"/>
      <c r="J403" s="13"/>
      <c r="K403" s="83">
        <f>K404/7</f>
        <v>11.129792640108429</v>
      </c>
      <c r="L403" s="13"/>
      <c r="M403" s="9"/>
      <c r="N403" s="86">
        <f>N404/7</f>
        <v>21.292103998850994</v>
      </c>
      <c r="O403" s="88"/>
      <c r="P403" s="89"/>
      <c r="Q403" s="90"/>
      <c r="R403" s="91"/>
      <c r="S403" s="89"/>
      <c r="T403" s="91"/>
      <c r="U403" s="160"/>
    </row>
    <row r="404" spans="1:21" ht="18" thickBot="1" x14ac:dyDescent="0.25">
      <c r="A404" s="158"/>
      <c r="B404" s="130">
        <v>3</v>
      </c>
      <c r="C404" s="96" t="s">
        <v>29</v>
      </c>
      <c r="D404" s="102">
        <f>D396+1</f>
        <v>34</v>
      </c>
      <c r="E404" s="98">
        <f>LOOKUP(D404,$Z$10:$Z$62,$AB$10:$AB$62)</f>
        <v>1620.4541001031548</v>
      </c>
      <c r="F404" s="99"/>
      <c r="G404" s="100"/>
      <c r="H404" s="101">
        <f>LOOKUP(D404,$Z$10:$Z$62,$AC$10:$AC$62)</f>
        <v>1199.9380956266912</v>
      </c>
      <c r="I404" s="72"/>
      <c r="J404" s="75"/>
      <c r="K404" s="98">
        <f>LOOKUP(D404,$Z$10:$Z$62,$AD$10:$AD$62)</f>
        <v>77.908548480758995</v>
      </c>
      <c r="L404" s="75"/>
      <c r="M404" s="73"/>
      <c r="N404" s="101">
        <f>LOOKUP(D404,$Z$10:$Z$62,$AE$10:$AE$62)</f>
        <v>149.04472799195696</v>
      </c>
      <c r="O404" s="78"/>
      <c r="P404" s="79"/>
      <c r="Q404" s="80"/>
      <c r="R404" s="81"/>
      <c r="S404" s="79"/>
      <c r="T404" s="81"/>
      <c r="U404" s="160"/>
    </row>
    <row r="405" spans="1:21" x14ac:dyDescent="0.2">
      <c r="A405" s="158"/>
      <c r="B405" s="206">
        <f>B403+1</f>
        <v>40322</v>
      </c>
      <c r="C405" s="207"/>
      <c r="D405" s="39"/>
      <c r="E405" s="92"/>
      <c r="F405" s="93"/>
      <c r="G405" s="94"/>
      <c r="H405" s="95"/>
      <c r="I405" s="61"/>
      <c r="J405" s="47"/>
      <c r="K405" s="64"/>
      <c r="L405" s="47"/>
      <c r="M405" s="62"/>
      <c r="N405" s="65"/>
      <c r="O405" s="66"/>
      <c r="P405" s="67"/>
      <c r="Q405" s="68"/>
      <c r="R405" s="69"/>
      <c r="S405" s="67"/>
      <c r="T405" s="69"/>
      <c r="U405" s="160"/>
    </row>
    <row r="406" spans="1:21" x14ac:dyDescent="0.2">
      <c r="A406" s="158"/>
      <c r="B406" s="204">
        <f t="shared" ref="B406:B411" si="35">B405+1</f>
        <v>40323</v>
      </c>
      <c r="C406" s="205"/>
      <c r="D406" s="49"/>
      <c r="E406" s="54"/>
      <c r="F406" s="43"/>
      <c r="G406" s="53"/>
      <c r="H406" s="46"/>
      <c r="I406" s="41"/>
      <c r="J406" s="44"/>
      <c r="K406" s="52"/>
      <c r="L406" s="44"/>
      <c r="M406" s="51"/>
      <c r="N406" s="55"/>
      <c r="O406" s="56"/>
      <c r="P406" s="57"/>
      <c r="Q406" s="42"/>
      <c r="R406" s="58"/>
      <c r="S406" s="57"/>
      <c r="T406" s="58"/>
      <c r="U406" s="160"/>
    </row>
    <row r="407" spans="1:21" x14ac:dyDescent="0.2">
      <c r="A407" s="158"/>
      <c r="B407" s="204">
        <f t="shared" si="35"/>
        <v>40324</v>
      </c>
      <c r="C407" s="205"/>
      <c r="D407" s="49"/>
      <c r="E407" s="54"/>
      <c r="F407" s="43"/>
      <c r="G407" s="53"/>
      <c r="H407" s="46"/>
      <c r="I407" s="41"/>
      <c r="J407" s="44"/>
      <c r="K407" s="52"/>
      <c r="L407" s="44"/>
      <c r="M407" s="51"/>
      <c r="N407" s="55"/>
      <c r="O407" s="56"/>
      <c r="P407" s="57"/>
      <c r="Q407" s="42"/>
      <c r="R407" s="58"/>
      <c r="S407" s="57"/>
      <c r="T407" s="58"/>
      <c r="U407" s="160"/>
    </row>
    <row r="408" spans="1:21" x14ac:dyDescent="0.2">
      <c r="A408" s="158"/>
      <c r="B408" s="204">
        <f t="shared" si="35"/>
        <v>40325</v>
      </c>
      <c r="C408" s="205"/>
      <c r="D408" s="49"/>
      <c r="E408" s="54"/>
      <c r="F408" s="43"/>
      <c r="G408" s="53"/>
      <c r="H408" s="46"/>
      <c r="I408" s="41"/>
      <c r="J408" s="44"/>
      <c r="K408" s="52"/>
      <c r="L408" s="44"/>
      <c r="M408" s="51"/>
      <c r="N408" s="55"/>
      <c r="O408" s="56"/>
      <c r="P408" s="57"/>
      <c r="Q408" s="42"/>
      <c r="R408" s="58"/>
      <c r="S408" s="57"/>
      <c r="T408" s="58"/>
      <c r="U408" s="160"/>
    </row>
    <row r="409" spans="1:21" x14ac:dyDescent="0.2">
      <c r="A409" s="158"/>
      <c r="B409" s="204">
        <f t="shared" si="35"/>
        <v>40326</v>
      </c>
      <c r="C409" s="205"/>
      <c r="D409" s="49"/>
      <c r="E409" s="54"/>
      <c r="F409" s="43"/>
      <c r="G409" s="53"/>
      <c r="H409" s="46"/>
      <c r="I409" s="41"/>
      <c r="J409" s="44"/>
      <c r="K409" s="52"/>
      <c r="L409" s="44"/>
      <c r="M409" s="51"/>
      <c r="N409" s="55"/>
      <c r="O409" s="56"/>
      <c r="P409" s="57"/>
      <c r="Q409" s="42"/>
      <c r="R409" s="58"/>
      <c r="S409" s="57"/>
      <c r="T409" s="58"/>
      <c r="U409" s="160"/>
    </row>
    <row r="410" spans="1:21" x14ac:dyDescent="0.2">
      <c r="A410" s="158"/>
      <c r="B410" s="204">
        <f t="shared" si="35"/>
        <v>40327</v>
      </c>
      <c r="C410" s="205"/>
      <c r="D410" s="49"/>
      <c r="E410" s="54"/>
      <c r="F410" s="43"/>
      <c r="G410" s="53"/>
      <c r="H410" s="46"/>
      <c r="I410" s="41"/>
      <c r="J410" s="44"/>
      <c r="K410" s="52"/>
      <c r="L410" s="44"/>
      <c r="M410" s="51"/>
      <c r="N410" s="55"/>
      <c r="O410" s="56"/>
      <c r="P410" s="57"/>
      <c r="Q410" s="42"/>
      <c r="R410" s="58"/>
      <c r="S410" s="57"/>
      <c r="T410" s="58"/>
      <c r="U410" s="160"/>
    </row>
    <row r="411" spans="1:21" ht="15.75" thickBot="1" x14ac:dyDescent="0.25">
      <c r="A411" s="158"/>
      <c r="B411" s="221">
        <f t="shared" si="35"/>
        <v>40328</v>
      </c>
      <c r="C411" s="222"/>
      <c r="D411" s="82"/>
      <c r="E411" s="83">
        <f>LOOKUP(D412,$Z$10:$Z$62,$AA$10:$AA$62)</f>
        <v>197.99410929120137</v>
      </c>
      <c r="F411" s="84"/>
      <c r="G411" s="85"/>
      <c r="H411" s="86">
        <f>H412/7</f>
        <v>144.4160779017723</v>
      </c>
      <c r="I411" s="87"/>
      <c r="J411" s="13"/>
      <c r="K411" s="83">
        <f>K412/7</f>
        <v>9.3684660873822931</v>
      </c>
      <c r="L411" s="13"/>
      <c r="M411" s="9"/>
      <c r="N411" s="86">
        <f>N412/7</f>
        <v>17.752523060427894</v>
      </c>
      <c r="O411" s="88"/>
      <c r="P411" s="89"/>
      <c r="Q411" s="90"/>
      <c r="R411" s="91"/>
      <c r="S411" s="89"/>
      <c r="T411" s="91"/>
      <c r="U411" s="160"/>
    </row>
    <row r="412" spans="1:21" ht="18" thickBot="1" x14ac:dyDescent="0.25">
      <c r="A412" s="158"/>
      <c r="B412" s="130">
        <v>4</v>
      </c>
      <c r="C412" s="96" t="s">
        <v>29</v>
      </c>
      <c r="D412" s="102">
        <f>D404+1</f>
        <v>35</v>
      </c>
      <c r="E412" s="98">
        <f>LOOKUP(D412,$Z$10:$Z$62,$AB$10:$AB$62)</f>
        <v>1385.9587650384096</v>
      </c>
      <c r="F412" s="99"/>
      <c r="G412" s="100"/>
      <c r="H412" s="101">
        <f>LOOKUP(D412,$Z$10:$Z$62,$AC$10:$AC$62)</f>
        <v>1010.9125453124061</v>
      </c>
      <c r="I412" s="72"/>
      <c r="J412" s="75"/>
      <c r="K412" s="98">
        <f>LOOKUP(D412,$Z$10:$Z$62,$AD$10:$AD$62)</f>
        <v>65.579262611676057</v>
      </c>
      <c r="L412" s="75"/>
      <c r="M412" s="73"/>
      <c r="N412" s="101">
        <f>LOOKUP(D412,$Z$10:$Z$62,$AE$10:$AE$62)</f>
        <v>124.26766142299525</v>
      </c>
      <c r="O412" s="78"/>
      <c r="P412" s="79"/>
      <c r="Q412" s="80"/>
      <c r="R412" s="81"/>
      <c r="S412" s="79"/>
      <c r="T412" s="81"/>
      <c r="U412" s="160"/>
    </row>
    <row r="413" spans="1:21" x14ac:dyDescent="0.2">
      <c r="A413" s="158"/>
      <c r="B413" s="206"/>
      <c r="C413" s="207"/>
      <c r="D413" s="39"/>
      <c r="E413" s="92"/>
      <c r="F413" s="93"/>
      <c r="G413" s="94"/>
      <c r="H413" s="95"/>
      <c r="I413" s="61"/>
      <c r="J413" s="47"/>
      <c r="K413" s="64"/>
      <c r="L413" s="47"/>
      <c r="M413" s="62"/>
      <c r="N413" s="65"/>
      <c r="O413" s="66"/>
      <c r="P413" s="67"/>
      <c r="Q413" s="68"/>
      <c r="R413" s="69"/>
      <c r="S413" s="67"/>
      <c r="T413" s="69"/>
      <c r="U413" s="160"/>
    </row>
    <row r="414" spans="1:21" x14ac:dyDescent="0.2">
      <c r="A414" s="158"/>
      <c r="B414" s="204"/>
      <c r="C414" s="205"/>
      <c r="D414" s="49"/>
      <c r="E414" s="54"/>
      <c r="F414" s="43"/>
      <c r="G414" s="53"/>
      <c r="H414" s="46"/>
      <c r="I414" s="41"/>
      <c r="J414" s="44"/>
      <c r="K414" s="52"/>
      <c r="L414" s="44"/>
      <c r="M414" s="51"/>
      <c r="N414" s="55"/>
      <c r="O414" s="56"/>
      <c r="P414" s="57"/>
      <c r="Q414" s="42"/>
      <c r="R414" s="58"/>
      <c r="S414" s="57"/>
      <c r="T414" s="58"/>
      <c r="U414" s="160"/>
    </row>
    <row r="415" spans="1:21" x14ac:dyDescent="0.2">
      <c r="A415" s="158"/>
      <c r="B415" s="204"/>
      <c r="C415" s="205"/>
      <c r="D415" s="49"/>
      <c r="E415" s="54"/>
      <c r="F415" s="43"/>
      <c r="G415" s="53"/>
      <c r="H415" s="46"/>
      <c r="I415" s="41"/>
      <c r="J415" s="44"/>
      <c r="K415" s="52"/>
      <c r="L415" s="44"/>
      <c r="M415" s="51"/>
      <c r="N415" s="55"/>
      <c r="O415" s="56"/>
      <c r="P415" s="57"/>
      <c r="Q415" s="42"/>
      <c r="R415" s="58"/>
      <c r="S415" s="57"/>
      <c r="T415" s="58"/>
      <c r="U415" s="160"/>
    </row>
    <row r="416" spans="1:21" x14ac:dyDescent="0.2">
      <c r="A416" s="158"/>
      <c r="B416" s="204"/>
      <c r="C416" s="205"/>
      <c r="D416" s="49"/>
      <c r="E416" s="54"/>
      <c r="F416" s="43"/>
      <c r="G416" s="53"/>
      <c r="H416" s="46"/>
      <c r="I416" s="41"/>
      <c r="J416" s="44"/>
      <c r="K416" s="52"/>
      <c r="L416" s="44"/>
      <c r="M416" s="51"/>
      <c r="N416" s="55"/>
      <c r="O416" s="56"/>
      <c r="P416" s="57"/>
      <c r="Q416" s="42"/>
      <c r="R416" s="58"/>
      <c r="S416" s="57"/>
      <c r="T416" s="58"/>
      <c r="U416" s="160"/>
    </row>
    <row r="417" spans="1:21" x14ac:dyDescent="0.2">
      <c r="A417" s="158"/>
      <c r="B417" s="204"/>
      <c r="C417" s="205"/>
      <c r="D417" s="49"/>
      <c r="E417" s="54"/>
      <c r="F417" s="43"/>
      <c r="G417" s="53"/>
      <c r="H417" s="46"/>
      <c r="I417" s="41"/>
      <c r="J417" s="44"/>
      <c r="K417" s="52"/>
      <c r="L417" s="44"/>
      <c r="M417" s="51"/>
      <c r="N417" s="55"/>
      <c r="O417" s="56"/>
      <c r="P417" s="57"/>
      <c r="Q417" s="42"/>
      <c r="R417" s="58"/>
      <c r="S417" s="57"/>
      <c r="T417" s="58"/>
      <c r="U417" s="160"/>
    </row>
    <row r="418" spans="1:21" x14ac:dyDescent="0.2">
      <c r="A418" s="158"/>
      <c r="B418" s="204"/>
      <c r="C418" s="205"/>
      <c r="D418" s="49"/>
      <c r="E418" s="54"/>
      <c r="F418" s="43"/>
      <c r="G418" s="53"/>
      <c r="H418" s="46"/>
      <c r="I418" s="41"/>
      <c r="J418" s="44"/>
      <c r="K418" s="52"/>
      <c r="L418" s="44"/>
      <c r="M418" s="51"/>
      <c r="N418" s="55"/>
      <c r="O418" s="56"/>
      <c r="P418" s="57"/>
      <c r="Q418" s="42"/>
      <c r="R418" s="58"/>
      <c r="S418" s="57"/>
      <c r="T418" s="58"/>
      <c r="U418" s="160"/>
    </row>
    <row r="419" spans="1:21" ht="15.75" thickBot="1" x14ac:dyDescent="0.25">
      <c r="A419" s="158"/>
      <c r="B419" s="221"/>
      <c r="C419" s="222"/>
      <c r="D419" s="82"/>
      <c r="E419" s="83"/>
      <c r="F419" s="84"/>
      <c r="G419" s="85"/>
      <c r="H419" s="86"/>
      <c r="I419" s="87"/>
      <c r="J419" s="13"/>
      <c r="K419" s="83"/>
      <c r="L419" s="13"/>
      <c r="M419" s="9"/>
      <c r="N419" s="86"/>
      <c r="O419" s="88"/>
      <c r="P419" s="89"/>
      <c r="Q419" s="90"/>
      <c r="R419" s="91"/>
      <c r="S419" s="89"/>
      <c r="T419" s="91"/>
      <c r="U419" s="160"/>
    </row>
    <row r="420" spans="1:21" ht="18" customHeight="1" thickBot="1" x14ac:dyDescent="0.25">
      <c r="A420" s="158"/>
      <c r="B420" s="131">
        <v>5</v>
      </c>
      <c r="C420" s="132" t="s">
        <v>29</v>
      </c>
      <c r="D420" s="102"/>
      <c r="E420" s="98"/>
      <c r="F420" s="99"/>
      <c r="G420" s="100"/>
      <c r="H420" s="101"/>
      <c r="I420" s="72"/>
      <c r="J420" s="75"/>
      <c r="K420" s="106"/>
      <c r="L420" s="75"/>
      <c r="M420" s="73"/>
      <c r="N420" s="101"/>
      <c r="O420" s="81"/>
      <c r="P420" s="104"/>
      <c r="Q420" s="80"/>
      <c r="R420" s="105"/>
      <c r="S420" s="79"/>
      <c r="T420" s="81"/>
      <c r="U420" s="160"/>
    </row>
    <row r="421" spans="1:21" ht="18" customHeight="1" thickBot="1" x14ac:dyDescent="0.25">
      <c r="A421" s="158"/>
      <c r="B421" s="217" t="s">
        <v>0</v>
      </c>
      <c r="C421" s="218"/>
      <c r="D421" s="135"/>
      <c r="E421" s="153">
        <f>E388+E396+E404+E412+E420</f>
        <v>6253.0367284139775</v>
      </c>
      <c r="F421" s="32"/>
      <c r="G421" s="108"/>
      <c r="H421" s="153">
        <f>H388+H396+H404+H412+H420</f>
        <v>5064.6786544709557</v>
      </c>
      <c r="I421" s="32"/>
      <c r="J421" s="108"/>
      <c r="K421" s="36">
        <f>K388+K396+K404+K412+K420</f>
        <v>329.23632866974697</v>
      </c>
      <c r="L421" s="14"/>
      <c r="M421" s="15"/>
      <c r="N421" s="153">
        <f>N388+N396+N404+N412+N420</f>
        <v>632.5621024779482</v>
      </c>
      <c r="O421" s="10"/>
      <c r="P421" s="59"/>
      <c r="Q421" s="112"/>
      <c r="R421" s="26"/>
      <c r="S421" s="59"/>
      <c r="T421" s="26"/>
      <c r="U421" s="160"/>
    </row>
    <row r="422" spans="1:21" ht="18" customHeight="1" thickBot="1" x14ac:dyDescent="0.25">
      <c r="A422" s="158"/>
      <c r="B422" s="217" t="s">
        <v>1</v>
      </c>
      <c r="C422" s="218"/>
      <c r="D422" s="135"/>
      <c r="E422" s="140">
        <f>E421/28</f>
        <v>223.32274030049919</v>
      </c>
      <c r="F422" s="141"/>
      <c r="G422" s="142"/>
      <c r="H422" s="140">
        <f>H421/28</f>
        <v>180.88138051681986</v>
      </c>
      <c r="I422" s="141"/>
      <c r="J422" s="142"/>
      <c r="K422" s="144">
        <f>K421/28</f>
        <v>11.758440309633821</v>
      </c>
      <c r="L422" s="141"/>
      <c r="M422" s="142"/>
      <c r="N422" s="145">
        <f>N421/28</f>
        <v>22.591503659926722</v>
      </c>
      <c r="O422" s="81"/>
      <c r="P422" s="104"/>
      <c r="Q422" s="80"/>
      <c r="R422" s="105"/>
      <c r="S422" s="104"/>
      <c r="T422" s="105"/>
      <c r="U422" s="160"/>
    </row>
    <row r="423" spans="1:21" ht="18" customHeight="1" thickBot="1" x14ac:dyDescent="0.25">
      <c r="A423" s="158"/>
      <c r="B423" s="219" t="s">
        <v>45</v>
      </c>
      <c r="C423" s="220"/>
      <c r="D423" s="27"/>
      <c r="E423" s="31"/>
      <c r="F423" s="33"/>
      <c r="G423" s="109"/>
      <c r="H423" s="28"/>
      <c r="I423" s="72"/>
      <c r="J423" s="11"/>
      <c r="K423" s="7"/>
      <c r="L423" s="154"/>
      <c r="M423" s="11"/>
      <c r="N423" s="29"/>
      <c r="O423" s="111"/>
      <c r="P423" s="60"/>
      <c r="Q423" s="113"/>
      <c r="R423" s="30"/>
      <c r="S423" s="60"/>
      <c r="T423" s="30"/>
      <c r="U423" s="160"/>
    </row>
    <row r="424" spans="1:21" x14ac:dyDescent="0.2">
      <c r="A424" s="158"/>
      <c r="B424" s="161"/>
      <c r="C424" s="161"/>
      <c r="D424" s="161"/>
      <c r="E424" s="162" t="str">
        <f>$E$53</f>
        <v>＊作成：㈲日本養鶏コンサルタント　2009年</v>
      </c>
      <c r="F424" s="161"/>
      <c r="G424" s="161"/>
      <c r="H424" s="161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59"/>
    </row>
    <row r="425" spans="1:21" x14ac:dyDescent="0.2">
      <c r="A425" s="163"/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</row>
    <row r="426" spans="1:21" ht="24.95" customHeight="1" x14ac:dyDescent="0.25">
      <c r="A426" s="163"/>
      <c r="B426" s="1"/>
      <c r="C426" s="1"/>
      <c r="D426" s="203" t="str">
        <f>D373</f>
        <v>2010年</v>
      </c>
      <c r="E426" s="203"/>
      <c r="F426" s="50">
        <f>F373+1</f>
        <v>6</v>
      </c>
      <c r="G426" s="19" t="s">
        <v>16</v>
      </c>
      <c r="H426" s="16"/>
      <c r="I426" s="4"/>
      <c r="J426" s="1"/>
      <c r="K426" s="1"/>
      <c r="L426" s="201" t="s">
        <v>52</v>
      </c>
      <c r="M426" s="201"/>
      <c r="N426" s="201"/>
      <c r="O426" s="201"/>
      <c r="P426" s="201"/>
      <c r="Q426" s="201"/>
      <c r="R426" s="5"/>
      <c r="S426" s="1"/>
      <c r="T426" s="1"/>
      <c r="U426" s="165"/>
    </row>
    <row r="427" spans="1:21" ht="15.75" customHeight="1" thickBot="1" x14ac:dyDescent="0.25">
      <c r="A427" s="163"/>
      <c r="B427" s="1"/>
      <c r="C427" s="1"/>
      <c r="D427" s="1"/>
      <c r="E427" s="3"/>
      <c r="F427" s="3"/>
      <c r="G427" s="3"/>
      <c r="H427" s="3"/>
      <c r="I427" s="3"/>
      <c r="J427" s="1"/>
      <c r="K427" s="1"/>
      <c r="L427" s="202"/>
      <c r="M427" s="202"/>
      <c r="N427" s="202"/>
      <c r="O427" s="202"/>
      <c r="P427" s="202"/>
      <c r="Q427" s="202"/>
      <c r="R427" s="1"/>
      <c r="S427" s="152" t="str">
        <f>$S$3</f>
        <v>Ａ養鶏場</v>
      </c>
      <c r="T427" s="1"/>
      <c r="U427" s="165"/>
    </row>
    <row r="428" spans="1:21" ht="16.5" thickTop="1" thickBot="1" x14ac:dyDescent="0.25">
      <c r="A428" s="16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65"/>
    </row>
    <row r="429" spans="1:21" x14ac:dyDescent="0.2">
      <c r="A429" s="163"/>
      <c r="B429" s="23"/>
      <c r="C429" s="34"/>
      <c r="D429" s="24"/>
      <c r="E429" s="210" t="s">
        <v>3</v>
      </c>
      <c r="F429" s="211"/>
      <c r="G429" s="212"/>
      <c r="H429" s="210" t="s">
        <v>20</v>
      </c>
      <c r="I429" s="211"/>
      <c r="J429" s="212"/>
      <c r="K429" s="210" t="s">
        <v>31</v>
      </c>
      <c r="L429" s="211"/>
      <c r="M429" s="212"/>
      <c r="N429" s="210" t="s">
        <v>30</v>
      </c>
      <c r="O429" s="212"/>
      <c r="P429" s="210" t="s">
        <v>6</v>
      </c>
      <c r="Q429" s="211"/>
      <c r="R429" s="212"/>
      <c r="S429" s="155" t="s">
        <v>12</v>
      </c>
      <c r="T429" s="156"/>
      <c r="U429" s="166"/>
    </row>
    <row r="430" spans="1:21" x14ac:dyDescent="0.2">
      <c r="A430" s="163"/>
      <c r="B430" s="213" t="s">
        <v>51</v>
      </c>
      <c r="C430" s="214"/>
      <c r="D430" s="134" t="s">
        <v>44</v>
      </c>
      <c r="E430" s="8" t="s">
        <v>2</v>
      </c>
      <c r="F430" s="87" t="s">
        <v>4</v>
      </c>
      <c r="G430" s="25" t="s">
        <v>19</v>
      </c>
      <c r="H430" s="6" t="s">
        <v>2</v>
      </c>
      <c r="I430" s="87" t="s">
        <v>4</v>
      </c>
      <c r="J430" s="6" t="s">
        <v>17</v>
      </c>
      <c r="K430" s="8" t="s">
        <v>2</v>
      </c>
      <c r="L430" s="13" t="s">
        <v>4</v>
      </c>
      <c r="M430" s="15" t="s">
        <v>53</v>
      </c>
      <c r="N430" s="6" t="s">
        <v>2</v>
      </c>
      <c r="O430" s="9" t="s">
        <v>46</v>
      </c>
      <c r="P430" s="8" t="s">
        <v>7</v>
      </c>
      <c r="Q430" s="87" t="s">
        <v>9</v>
      </c>
      <c r="R430" s="25" t="s">
        <v>9</v>
      </c>
      <c r="S430" s="8"/>
      <c r="T430" s="9" t="s">
        <v>14</v>
      </c>
      <c r="U430" s="166"/>
    </row>
    <row r="431" spans="1:21" x14ac:dyDescent="0.2">
      <c r="A431" s="163"/>
      <c r="B431" s="213" t="s">
        <v>50</v>
      </c>
      <c r="C431" s="214"/>
      <c r="D431" s="134" t="s">
        <v>29</v>
      </c>
      <c r="E431" s="8"/>
      <c r="F431" s="114"/>
      <c r="G431" s="25" t="s">
        <v>37</v>
      </c>
      <c r="H431" s="6"/>
      <c r="I431" s="114"/>
      <c r="J431" s="6" t="s">
        <v>21</v>
      </c>
      <c r="K431" s="8"/>
      <c r="L431" s="14"/>
      <c r="M431" s="15"/>
      <c r="N431" s="4"/>
      <c r="O431" s="15" t="s">
        <v>5</v>
      </c>
      <c r="P431" s="8" t="s">
        <v>8</v>
      </c>
      <c r="Q431" s="114" t="s">
        <v>10</v>
      </c>
      <c r="R431" s="25" t="s">
        <v>11</v>
      </c>
      <c r="S431" s="8" t="s">
        <v>13</v>
      </c>
      <c r="T431" s="15" t="s">
        <v>15</v>
      </c>
      <c r="U431" s="166"/>
    </row>
    <row r="432" spans="1:21" ht="15.75" thickBot="1" x14ac:dyDescent="0.25">
      <c r="A432" s="163"/>
      <c r="B432" s="31"/>
      <c r="C432" s="35"/>
      <c r="D432" s="28"/>
      <c r="E432" s="7" t="s">
        <v>22</v>
      </c>
      <c r="F432" s="115" t="s">
        <v>47</v>
      </c>
      <c r="G432" s="38" t="s">
        <v>23</v>
      </c>
      <c r="H432" s="12" t="s">
        <v>25</v>
      </c>
      <c r="I432" s="115" t="s">
        <v>24</v>
      </c>
      <c r="J432" s="12" t="s">
        <v>18</v>
      </c>
      <c r="K432" s="7" t="s">
        <v>49</v>
      </c>
      <c r="L432" s="154" t="s">
        <v>24</v>
      </c>
      <c r="M432" s="11" t="s">
        <v>54</v>
      </c>
      <c r="N432" s="12" t="s">
        <v>49</v>
      </c>
      <c r="O432" s="11" t="s">
        <v>48</v>
      </c>
      <c r="P432" s="7"/>
      <c r="Q432" s="115" t="s">
        <v>27</v>
      </c>
      <c r="R432" s="38" t="s">
        <v>26</v>
      </c>
      <c r="S432" s="60"/>
      <c r="T432" s="111"/>
      <c r="U432" s="166"/>
    </row>
    <row r="433" spans="1:21" ht="18" thickBot="1" x14ac:dyDescent="0.25">
      <c r="A433" s="163"/>
      <c r="B433" s="223" t="s">
        <v>28</v>
      </c>
      <c r="C433" s="224"/>
      <c r="D433" s="70"/>
      <c r="E433" s="71"/>
      <c r="F433" s="72"/>
      <c r="G433" s="73"/>
      <c r="H433" s="74"/>
      <c r="I433" s="72"/>
      <c r="J433" s="75"/>
      <c r="K433" s="76"/>
      <c r="L433" s="75"/>
      <c r="M433" s="73"/>
      <c r="N433" s="77"/>
      <c r="O433" s="78"/>
      <c r="P433" s="79"/>
      <c r="Q433" s="80"/>
      <c r="R433" s="81"/>
      <c r="S433" s="79"/>
      <c r="T433" s="81"/>
      <c r="U433" s="166"/>
    </row>
    <row r="434" spans="1:21" x14ac:dyDescent="0.2">
      <c r="A434" s="163"/>
      <c r="B434" s="206">
        <f>B411+1</f>
        <v>40329</v>
      </c>
      <c r="C434" s="207"/>
      <c r="D434" s="40"/>
      <c r="E434" s="64"/>
      <c r="F434" s="61"/>
      <c r="G434" s="62"/>
      <c r="H434" s="63"/>
      <c r="I434" s="61"/>
      <c r="J434" s="47"/>
      <c r="K434" s="64"/>
      <c r="L434" s="47"/>
      <c r="M434" s="62"/>
      <c r="N434" s="65"/>
      <c r="O434" s="66"/>
      <c r="P434" s="67"/>
      <c r="Q434" s="68"/>
      <c r="R434" s="69"/>
      <c r="S434" s="67"/>
      <c r="T434" s="69"/>
      <c r="U434" s="166"/>
    </row>
    <row r="435" spans="1:21" x14ac:dyDescent="0.2">
      <c r="A435" s="163"/>
      <c r="B435" s="204">
        <f t="shared" ref="B435:B440" si="36">B434+1</f>
        <v>40330</v>
      </c>
      <c r="C435" s="205"/>
      <c r="D435" s="48"/>
      <c r="E435" s="52"/>
      <c r="F435" s="41"/>
      <c r="G435" s="51"/>
      <c r="H435" s="45"/>
      <c r="I435" s="41"/>
      <c r="J435" s="44"/>
      <c r="K435" s="52"/>
      <c r="L435" s="44"/>
      <c r="M435" s="51"/>
      <c r="N435" s="55"/>
      <c r="O435" s="56"/>
      <c r="P435" s="57"/>
      <c r="Q435" s="42"/>
      <c r="R435" s="58"/>
      <c r="S435" s="57"/>
      <c r="T435" s="58"/>
      <c r="U435" s="166"/>
    </row>
    <row r="436" spans="1:21" x14ac:dyDescent="0.2">
      <c r="A436" s="163"/>
      <c r="B436" s="204">
        <f t="shared" si="36"/>
        <v>40331</v>
      </c>
      <c r="C436" s="205"/>
      <c r="D436" s="48"/>
      <c r="E436" s="52"/>
      <c r="F436" s="41"/>
      <c r="G436" s="51"/>
      <c r="H436" s="45"/>
      <c r="I436" s="41"/>
      <c r="J436" s="44"/>
      <c r="K436" s="52"/>
      <c r="L436" s="44"/>
      <c r="M436" s="51"/>
      <c r="N436" s="55"/>
      <c r="O436" s="56"/>
      <c r="P436" s="57"/>
      <c r="Q436" s="42"/>
      <c r="R436" s="58"/>
      <c r="S436" s="57"/>
      <c r="T436" s="58"/>
      <c r="U436" s="166"/>
    </row>
    <row r="437" spans="1:21" x14ac:dyDescent="0.2">
      <c r="A437" s="163"/>
      <c r="B437" s="204">
        <f t="shared" si="36"/>
        <v>40332</v>
      </c>
      <c r="C437" s="205"/>
      <c r="D437" s="48"/>
      <c r="E437" s="52"/>
      <c r="F437" s="41"/>
      <c r="G437" s="51"/>
      <c r="H437" s="45"/>
      <c r="I437" s="41"/>
      <c r="J437" s="44"/>
      <c r="K437" s="52"/>
      <c r="L437" s="44"/>
      <c r="M437" s="51"/>
      <c r="N437" s="55"/>
      <c r="O437" s="56"/>
      <c r="P437" s="57"/>
      <c r="Q437" s="42"/>
      <c r="R437" s="58"/>
      <c r="S437" s="57"/>
      <c r="T437" s="58"/>
      <c r="U437" s="166"/>
    </row>
    <row r="438" spans="1:21" x14ac:dyDescent="0.2">
      <c r="A438" s="163"/>
      <c r="B438" s="204">
        <f t="shared" si="36"/>
        <v>40333</v>
      </c>
      <c r="C438" s="205"/>
      <c r="D438" s="48"/>
      <c r="E438" s="52"/>
      <c r="F438" s="41"/>
      <c r="G438" s="51"/>
      <c r="H438" s="45"/>
      <c r="I438" s="41"/>
      <c r="J438" s="44"/>
      <c r="K438" s="52"/>
      <c r="L438" s="44"/>
      <c r="M438" s="51"/>
      <c r="N438" s="55"/>
      <c r="O438" s="56"/>
      <c r="P438" s="57"/>
      <c r="Q438" s="42"/>
      <c r="R438" s="58"/>
      <c r="S438" s="57"/>
      <c r="T438" s="58"/>
      <c r="U438" s="166"/>
    </row>
    <row r="439" spans="1:21" x14ac:dyDescent="0.2">
      <c r="A439" s="163"/>
      <c r="B439" s="204">
        <f t="shared" si="36"/>
        <v>40334</v>
      </c>
      <c r="C439" s="205"/>
      <c r="D439" s="48"/>
      <c r="E439" s="52"/>
      <c r="F439" s="41"/>
      <c r="G439" s="51"/>
      <c r="H439" s="45"/>
      <c r="I439" s="41"/>
      <c r="J439" s="44"/>
      <c r="K439" s="52"/>
      <c r="L439" s="44"/>
      <c r="M439" s="51"/>
      <c r="N439" s="55"/>
      <c r="O439" s="56"/>
      <c r="P439" s="57"/>
      <c r="Q439" s="42"/>
      <c r="R439" s="58"/>
      <c r="S439" s="57"/>
      <c r="T439" s="58"/>
      <c r="U439" s="166"/>
    </row>
    <row r="440" spans="1:21" ht="15.75" thickBot="1" x14ac:dyDescent="0.25">
      <c r="A440" s="164"/>
      <c r="B440" s="221">
        <f t="shared" si="36"/>
        <v>40335</v>
      </c>
      <c r="C440" s="222"/>
      <c r="D440" s="82"/>
      <c r="E440" s="83">
        <f>LOOKUP(D441,$Z$10:$Z$62,$AA$10:$AA$62)</f>
        <v>197.70246187087801</v>
      </c>
      <c r="F440" s="84"/>
      <c r="G440" s="85"/>
      <c r="H440" s="86">
        <f>H441/7</f>
        <v>143.29057099093549</v>
      </c>
      <c r="I440" s="87"/>
      <c r="J440" s="13"/>
      <c r="K440" s="83">
        <f>K441/7</f>
        <v>9.3118879087944784</v>
      </c>
      <c r="L440" s="13"/>
      <c r="M440" s="9"/>
      <c r="N440" s="86">
        <f>N441/7</f>
        <v>21.681772115368368</v>
      </c>
      <c r="O440" s="88"/>
      <c r="P440" s="89"/>
      <c r="Q440" s="90"/>
      <c r="R440" s="91"/>
      <c r="S440" s="89"/>
      <c r="T440" s="91"/>
      <c r="U440" s="166"/>
    </row>
    <row r="441" spans="1:21" ht="18" thickBot="1" x14ac:dyDescent="0.25">
      <c r="A441" s="164"/>
      <c r="B441" s="130">
        <v>1</v>
      </c>
      <c r="C441" s="96" t="s">
        <v>29</v>
      </c>
      <c r="D441" s="97">
        <f>D412+1</f>
        <v>36</v>
      </c>
      <c r="E441" s="98">
        <f>LOOKUP(D441,$Z$10:$Z$62,$AB$10:$AB$62)</f>
        <v>1383.917233096146</v>
      </c>
      <c r="F441" s="99"/>
      <c r="G441" s="100"/>
      <c r="H441" s="101">
        <f>LOOKUP(D441,$Z$10:$Z$62,$AC$10:$AC$62)</f>
        <v>1003.0339969365484</v>
      </c>
      <c r="I441" s="72"/>
      <c r="J441" s="75"/>
      <c r="K441" s="98">
        <f>LOOKUP(D441,$Z$10:$Z$62,$AD$10:$AD$62)</f>
        <v>65.183215361561352</v>
      </c>
      <c r="L441" s="75"/>
      <c r="M441" s="73"/>
      <c r="N441" s="101">
        <f>LOOKUP(D441,$Z$10:$Z$62,$AE$10:$AE$62)</f>
        <v>151.77240480757857</v>
      </c>
      <c r="O441" s="78"/>
      <c r="P441" s="79"/>
      <c r="Q441" s="80"/>
      <c r="R441" s="81"/>
      <c r="S441" s="79"/>
      <c r="T441" s="81"/>
      <c r="U441" s="166"/>
    </row>
    <row r="442" spans="1:21" x14ac:dyDescent="0.2">
      <c r="A442" s="164"/>
      <c r="B442" s="206">
        <f>B440+1</f>
        <v>40336</v>
      </c>
      <c r="C442" s="207"/>
      <c r="D442" s="39"/>
      <c r="E442" s="92"/>
      <c r="F442" s="93"/>
      <c r="G442" s="94"/>
      <c r="H442" s="95"/>
      <c r="I442" s="61"/>
      <c r="J442" s="47"/>
      <c r="K442" s="64"/>
      <c r="L442" s="47"/>
      <c r="M442" s="62"/>
      <c r="N442" s="65"/>
      <c r="O442" s="66"/>
      <c r="P442" s="67"/>
      <c r="Q442" s="68"/>
      <c r="R442" s="69"/>
      <c r="S442" s="67"/>
      <c r="T442" s="69"/>
      <c r="U442" s="166"/>
    </row>
    <row r="443" spans="1:21" x14ac:dyDescent="0.2">
      <c r="A443" s="164"/>
      <c r="B443" s="204">
        <f t="shared" ref="B443:B448" si="37">B442+1</f>
        <v>40337</v>
      </c>
      <c r="C443" s="205"/>
      <c r="D443" s="49"/>
      <c r="E443" s="54"/>
      <c r="F443" s="43"/>
      <c r="G443" s="53"/>
      <c r="H443" s="46"/>
      <c r="I443" s="41"/>
      <c r="J443" s="44"/>
      <c r="K443" s="52"/>
      <c r="L443" s="44"/>
      <c r="M443" s="51"/>
      <c r="N443" s="55"/>
      <c r="O443" s="56"/>
      <c r="P443" s="57"/>
      <c r="Q443" s="42"/>
      <c r="R443" s="58"/>
      <c r="S443" s="57"/>
      <c r="T443" s="58"/>
      <c r="U443" s="166"/>
    </row>
    <row r="444" spans="1:21" x14ac:dyDescent="0.2">
      <c r="A444" s="164"/>
      <c r="B444" s="204">
        <f t="shared" si="37"/>
        <v>40338</v>
      </c>
      <c r="C444" s="205"/>
      <c r="D444" s="49"/>
      <c r="E444" s="54"/>
      <c r="F444" s="43"/>
      <c r="G444" s="53"/>
      <c r="H444" s="46"/>
      <c r="I444" s="41"/>
      <c r="J444" s="44"/>
      <c r="K444" s="52"/>
      <c r="L444" s="44"/>
      <c r="M444" s="51"/>
      <c r="N444" s="55"/>
      <c r="O444" s="56"/>
      <c r="P444" s="57"/>
      <c r="Q444" s="42"/>
      <c r="R444" s="58"/>
      <c r="S444" s="57"/>
      <c r="T444" s="58"/>
      <c r="U444" s="166"/>
    </row>
    <row r="445" spans="1:21" x14ac:dyDescent="0.2">
      <c r="A445" s="164"/>
      <c r="B445" s="204">
        <f t="shared" si="37"/>
        <v>40339</v>
      </c>
      <c r="C445" s="205"/>
      <c r="D445" s="49"/>
      <c r="E445" s="54"/>
      <c r="F445" s="43"/>
      <c r="G445" s="53"/>
      <c r="H445" s="46"/>
      <c r="I445" s="41"/>
      <c r="J445" s="44"/>
      <c r="K445" s="52"/>
      <c r="L445" s="44"/>
      <c r="M445" s="51"/>
      <c r="N445" s="55"/>
      <c r="O445" s="56"/>
      <c r="P445" s="57"/>
      <c r="Q445" s="42"/>
      <c r="R445" s="58"/>
      <c r="S445" s="57"/>
      <c r="T445" s="58"/>
      <c r="U445" s="166"/>
    </row>
    <row r="446" spans="1:21" x14ac:dyDescent="0.2">
      <c r="A446" s="164"/>
      <c r="B446" s="204">
        <f t="shared" si="37"/>
        <v>40340</v>
      </c>
      <c r="C446" s="205"/>
      <c r="D446" s="49"/>
      <c r="E446" s="54"/>
      <c r="F446" s="43"/>
      <c r="G446" s="53"/>
      <c r="H446" s="46"/>
      <c r="I446" s="41"/>
      <c r="J446" s="44"/>
      <c r="K446" s="52"/>
      <c r="L446" s="44"/>
      <c r="M446" s="51"/>
      <c r="N446" s="55"/>
      <c r="O446" s="56"/>
      <c r="P446" s="57"/>
      <c r="Q446" s="42"/>
      <c r="R446" s="58"/>
      <c r="S446" s="57"/>
      <c r="T446" s="58"/>
      <c r="U446" s="166"/>
    </row>
    <row r="447" spans="1:21" x14ac:dyDescent="0.2">
      <c r="A447" s="164"/>
      <c r="B447" s="204">
        <f t="shared" si="37"/>
        <v>40341</v>
      </c>
      <c r="C447" s="205"/>
      <c r="D447" s="49"/>
      <c r="E447" s="54"/>
      <c r="F447" s="43"/>
      <c r="G447" s="53"/>
      <c r="H447" s="46"/>
      <c r="I447" s="41"/>
      <c r="J447" s="44"/>
      <c r="K447" s="52"/>
      <c r="L447" s="44"/>
      <c r="M447" s="51"/>
      <c r="N447" s="55"/>
      <c r="O447" s="56"/>
      <c r="P447" s="57"/>
      <c r="Q447" s="42"/>
      <c r="R447" s="58"/>
      <c r="S447" s="57"/>
      <c r="T447" s="58"/>
      <c r="U447" s="166"/>
    </row>
    <row r="448" spans="1:21" ht="15.75" thickBot="1" x14ac:dyDescent="0.25">
      <c r="A448" s="164"/>
      <c r="B448" s="221">
        <f t="shared" si="37"/>
        <v>40342</v>
      </c>
      <c r="C448" s="222"/>
      <c r="D448" s="82"/>
      <c r="E448" s="83">
        <f>LOOKUP(D449,$Z$10:$Z$62,$AA$10:$AA$62)</f>
        <v>197.45109891232053</v>
      </c>
      <c r="F448" s="84"/>
      <c r="G448" s="85"/>
      <c r="H448" s="86">
        <f>H449/7</f>
        <v>145.0720663929952</v>
      </c>
      <c r="I448" s="87"/>
      <c r="J448" s="13"/>
      <c r="K448" s="83">
        <f>K449/7</f>
        <v>9.3002754483922043</v>
      </c>
      <c r="L448" s="13"/>
      <c r="M448" s="9"/>
      <c r="N448" s="86">
        <f>N449/7</f>
        <v>21.689495410681825</v>
      </c>
      <c r="O448" s="88"/>
      <c r="P448" s="89"/>
      <c r="Q448" s="90"/>
      <c r="R448" s="91"/>
      <c r="S448" s="89"/>
      <c r="T448" s="91"/>
      <c r="U448" s="166"/>
    </row>
    <row r="449" spans="1:21" ht="18" thickBot="1" x14ac:dyDescent="0.25">
      <c r="A449" s="164"/>
      <c r="B449" s="130">
        <v>2</v>
      </c>
      <c r="C449" s="96" t="s">
        <v>29</v>
      </c>
      <c r="D449" s="102">
        <f>D441+1</f>
        <v>37</v>
      </c>
      <c r="E449" s="98">
        <f>LOOKUP(D449,$Z$10:$Z$62,$AB$10:$AB$62)</f>
        <v>1382.1576923862438</v>
      </c>
      <c r="F449" s="99"/>
      <c r="G449" s="100"/>
      <c r="H449" s="101">
        <f>LOOKUP(D449,$Z$10:$Z$62,$AC$10:$AC$62)</f>
        <v>1015.5044647509665</v>
      </c>
      <c r="I449" s="72"/>
      <c r="J449" s="75"/>
      <c r="K449" s="98">
        <f>LOOKUP(D449,$Z$10:$Z$62,$AD$10:$AD$62)</f>
        <v>65.101928138745436</v>
      </c>
      <c r="L449" s="75"/>
      <c r="M449" s="73"/>
      <c r="N449" s="101">
        <f>LOOKUP(D449,$Z$10:$Z$62,$AE$10:$AE$62)</f>
        <v>151.82646787477279</v>
      </c>
      <c r="O449" s="78"/>
      <c r="P449" s="79"/>
      <c r="Q449" s="80"/>
      <c r="R449" s="81"/>
      <c r="S449" s="79"/>
      <c r="T449" s="81"/>
      <c r="U449" s="166"/>
    </row>
    <row r="450" spans="1:21" x14ac:dyDescent="0.2">
      <c r="A450" s="164"/>
      <c r="B450" s="206">
        <f>B448+1</f>
        <v>40343</v>
      </c>
      <c r="C450" s="207"/>
      <c r="D450" s="39"/>
      <c r="E450" s="92"/>
      <c r="F450" s="93"/>
      <c r="G450" s="94"/>
      <c r="H450" s="95"/>
      <c r="I450" s="61"/>
      <c r="J450" s="47"/>
      <c r="K450" s="64"/>
      <c r="L450" s="47"/>
      <c r="M450" s="62"/>
      <c r="N450" s="65"/>
      <c r="O450" s="66"/>
      <c r="P450" s="67"/>
      <c r="Q450" s="68"/>
      <c r="R450" s="69"/>
      <c r="S450" s="67"/>
      <c r="T450" s="69"/>
      <c r="U450" s="166"/>
    </row>
    <row r="451" spans="1:21" x14ac:dyDescent="0.2">
      <c r="A451" s="164"/>
      <c r="B451" s="204">
        <f t="shared" ref="B451:B456" si="38">B450+1</f>
        <v>40344</v>
      </c>
      <c r="C451" s="205"/>
      <c r="D451" s="49"/>
      <c r="E451" s="54"/>
      <c r="F451" s="43"/>
      <c r="G451" s="53"/>
      <c r="H451" s="46"/>
      <c r="I451" s="41"/>
      <c r="J451" s="44"/>
      <c r="K451" s="52"/>
      <c r="L451" s="44"/>
      <c r="M451" s="51"/>
      <c r="N451" s="55"/>
      <c r="O451" s="56"/>
      <c r="P451" s="57"/>
      <c r="Q451" s="42"/>
      <c r="R451" s="58"/>
      <c r="S451" s="57"/>
      <c r="T451" s="58"/>
      <c r="U451" s="166"/>
    </row>
    <row r="452" spans="1:21" x14ac:dyDescent="0.2">
      <c r="A452" s="164"/>
      <c r="B452" s="204">
        <f t="shared" si="38"/>
        <v>40345</v>
      </c>
      <c r="C452" s="205"/>
      <c r="D452" s="49"/>
      <c r="E452" s="54"/>
      <c r="F452" s="43"/>
      <c r="G452" s="53"/>
      <c r="H452" s="46"/>
      <c r="I452" s="41"/>
      <c r="J452" s="44"/>
      <c r="K452" s="52"/>
      <c r="L452" s="44"/>
      <c r="M452" s="51"/>
      <c r="N452" s="55"/>
      <c r="O452" s="56"/>
      <c r="P452" s="57"/>
      <c r="Q452" s="42"/>
      <c r="R452" s="58"/>
      <c r="S452" s="57"/>
      <c r="T452" s="58"/>
      <c r="U452" s="166"/>
    </row>
    <row r="453" spans="1:21" x14ac:dyDescent="0.2">
      <c r="A453" s="164"/>
      <c r="B453" s="204">
        <f t="shared" si="38"/>
        <v>40346</v>
      </c>
      <c r="C453" s="205"/>
      <c r="D453" s="49"/>
      <c r="E453" s="54"/>
      <c r="F453" s="43"/>
      <c r="G453" s="53"/>
      <c r="H453" s="46"/>
      <c r="I453" s="41"/>
      <c r="J453" s="44"/>
      <c r="K453" s="52"/>
      <c r="L453" s="44"/>
      <c r="M453" s="51"/>
      <c r="N453" s="55"/>
      <c r="O453" s="56"/>
      <c r="P453" s="57"/>
      <c r="Q453" s="42"/>
      <c r="R453" s="58"/>
      <c r="S453" s="57"/>
      <c r="T453" s="58"/>
      <c r="U453" s="166"/>
    </row>
    <row r="454" spans="1:21" x14ac:dyDescent="0.2">
      <c r="A454" s="164"/>
      <c r="B454" s="204">
        <f t="shared" si="38"/>
        <v>40347</v>
      </c>
      <c r="C454" s="205"/>
      <c r="D454" s="49"/>
      <c r="E454" s="54"/>
      <c r="F454" s="43"/>
      <c r="G454" s="53"/>
      <c r="H454" s="46"/>
      <c r="I454" s="41"/>
      <c r="J454" s="44"/>
      <c r="K454" s="52"/>
      <c r="L454" s="44"/>
      <c r="M454" s="51"/>
      <c r="N454" s="55"/>
      <c r="O454" s="56"/>
      <c r="P454" s="57"/>
      <c r="Q454" s="42"/>
      <c r="R454" s="58"/>
      <c r="S454" s="57"/>
      <c r="T454" s="58"/>
      <c r="U454" s="166"/>
    </row>
    <row r="455" spans="1:21" x14ac:dyDescent="0.2">
      <c r="A455" s="164"/>
      <c r="B455" s="204">
        <f t="shared" si="38"/>
        <v>40348</v>
      </c>
      <c r="C455" s="205"/>
      <c r="D455" s="49"/>
      <c r="E455" s="54"/>
      <c r="F455" s="43"/>
      <c r="G455" s="53"/>
      <c r="H455" s="46"/>
      <c r="I455" s="41"/>
      <c r="J455" s="44"/>
      <c r="K455" s="52"/>
      <c r="L455" s="44"/>
      <c r="M455" s="51"/>
      <c r="N455" s="55"/>
      <c r="O455" s="56"/>
      <c r="P455" s="57"/>
      <c r="Q455" s="42"/>
      <c r="R455" s="58"/>
      <c r="S455" s="57"/>
      <c r="T455" s="58"/>
      <c r="U455" s="166"/>
    </row>
    <row r="456" spans="1:21" ht="15.75" thickBot="1" x14ac:dyDescent="0.25">
      <c r="A456" s="164"/>
      <c r="B456" s="221">
        <f t="shared" si="38"/>
        <v>40349</v>
      </c>
      <c r="C456" s="222"/>
      <c r="D456" s="82"/>
      <c r="E456" s="83">
        <f>LOOKUP(D457,$Z$10:$Z$62,$AA$10:$AA$62)</f>
        <v>197.24887848222122</v>
      </c>
      <c r="F456" s="84"/>
      <c r="G456" s="85"/>
      <c r="H456" s="86">
        <f>H457/7</f>
        <v>150.19070962971412</v>
      </c>
      <c r="I456" s="87"/>
      <c r="J456" s="13"/>
      <c r="K456" s="83">
        <f>K457/7</f>
        <v>9.7687703069960463</v>
      </c>
      <c r="L456" s="13"/>
      <c r="M456" s="9"/>
      <c r="N456" s="86">
        <f>N457/7</f>
        <v>21.790193946800787</v>
      </c>
      <c r="O456" s="88"/>
      <c r="P456" s="89"/>
      <c r="Q456" s="90"/>
      <c r="R456" s="91"/>
      <c r="S456" s="89"/>
      <c r="T456" s="91"/>
      <c r="U456" s="166"/>
    </row>
    <row r="457" spans="1:21" ht="18" thickBot="1" x14ac:dyDescent="0.25">
      <c r="A457" s="164"/>
      <c r="B457" s="130">
        <v>3</v>
      </c>
      <c r="C457" s="96" t="s">
        <v>29</v>
      </c>
      <c r="D457" s="102">
        <f>D449+1</f>
        <v>38</v>
      </c>
      <c r="E457" s="98">
        <f>LOOKUP(D457,$Z$10:$Z$62,$AB$10:$AB$62)</f>
        <v>1380.7421493755485</v>
      </c>
      <c r="F457" s="99"/>
      <c r="G457" s="100"/>
      <c r="H457" s="101">
        <f>LOOKUP(D457,$Z$10:$Z$62,$AC$10:$AC$62)</f>
        <v>1051.3349674079989</v>
      </c>
      <c r="I457" s="72"/>
      <c r="J457" s="75"/>
      <c r="K457" s="98">
        <f>LOOKUP(D457,$Z$10:$Z$62,$AD$10:$AD$62)</f>
        <v>68.381392148972324</v>
      </c>
      <c r="L457" s="75"/>
      <c r="M457" s="73"/>
      <c r="N457" s="101">
        <f>LOOKUP(D457,$Z$10:$Z$62,$AE$10:$AE$62)</f>
        <v>152.5313576276055</v>
      </c>
      <c r="O457" s="78"/>
      <c r="P457" s="79"/>
      <c r="Q457" s="80"/>
      <c r="R457" s="81"/>
      <c r="S457" s="79"/>
      <c r="T457" s="81"/>
      <c r="U457" s="166"/>
    </row>
    <row r="458" spans="1:21" x14ac:dyDescent="0.2">
      <c r="A458" s="164"/>
      <c r="B458" s="206">
        <f>B456+1</f>
        <v>40350</v>
      </c>
      <c r="C458" s="207"/>
      <c r="D458" s="39"/>
      <c r="E458" s="92"/>
      <c r="F458" s="93"/>
      <c r="G458" s="94"/>
      <c r="H458" s="95"/>
      <c r="I458" s="61"/>
      <c r="J458" s="47"/>
      <c r="K458" s="64"/>
      <c r="L458" s="47"/>
      <c r="M458" s="62"/>
      <c r="N458" s="65"/>
      <c r="O458" s="66"/>
      <c r="P458" s="67"/>
      <c r="Q458" s="68"/>
      <c r="R458" s="69"/>
      <c r="S458" s="67"/>
      <c r="T458" s="69"/>
      <c r="U458" s="166"/>
    </row>
    <row r="459" spans="1:21" x14ac:dyDescent="0.2">
      <c r="A459" s="164"/>
      <c r="B459" s="204">
        <f t="shared" ref="B459:B464" si="39">B458+1</f>
        <v>40351</v>
      </c>
      <c r="C459" s="205"/>
      <c r="D459" s="49"/>
      <c r="E459" s="54"/>
      <c r="F459" s="43"/>
      <c r="G459" s="53"/>
      <c r="H459" s="46"/>
      <c r="I459" s="41"/>
      <c r="J459" s="44"/>
      <c r="K459" s="52"/>
      <c r="L459" s="44"/>
      <c r="M459" s="51"/>
      <c r="N459" s="55"/>
      <c r="O459" s="56"/>
      <c r="P459" s="57"/>
      <c r="Q459" s="42"/>
      <c r="R459" s="58"/>
      <c r="S459" s="57"/>
      <c r="T459" s="58"/>
      <c r="U459" s="166"/>
    </row>
    <row r="460" spans="1:21" x14ac:dyDescent="0.2">
      <c r="A460" s="164"/>
      <c r="B460" s="204">
        <f t="shared" si="39"/>
        <v>40352</v>
      </c>
      <c r="C460" s="205"/>
      <c r="D460" s="49"/>
      <c r="E460" s="54"/>
      <c r="F460" s="43"/>
      <c r="G460" s="53"/>
      <c r="H460" s="46"/>
      <c r="I460" s="41"/>
      <c r="J460" s="44"/>
      <c r="K460" s="52"/>
      <c r="L460" s="44"/>
      <c r="M460" s="51"/>
      <c r="N460" s="55"/>
      <c r="O460" s="56"/>
      <c r="P460" s="57"/>
      <c r="Q460" s="42"/>
      <c r="R460" s="58"/>
      <c r="S460" s="57"/>
      <c r="T460" s="58"/>
      <c r="U460" s="166"/>
    </row>
    <row r="461" spans="1:21" x14ac:dyDescent="0.2">
      <c r="A461" s="164"/>
      <c r="B461" s="204">
        <f t="shared" si="39"/>
        <v>40353</v>
      </c>
      <c r="C461" s="205"/>
      <c r="D461" s="49"/>
      <c r="E461" s="54"/>
      <c r="F461" s="43"/>
      <c r="G461" s="53"/>
      <c r="H461" s="46"/>
      <c r="I461" s="41"/>
      <c r="J461" s="44"/>
      <c r="K461" s="52"/>
      <c r="L461" s="44"/>
      <c r="M461" s="51"/>
      <c r="N461" s="55"/>
      <c r="O461" s="56"/>
      <c r="P461" s="57"/>
      <c r="Q461" s="42"/>
      <c r="R461" s="58"/>
      <c r="S461" s="57"/>
      <c r="T461" s="58"/>
      <c r="U461" s="166"/>
    </row>
    <row r="462" spans="1:21" x14ac:dyDescent="0.2">
      <c r="A462" s="164"/>
      <c r="B462" s="204">
        <f t="shared" si="39"/>
        <v>40354</v>
      </c>
      <c r="C462" s="205"/>
      <c r="D462" s="49"/>
      <c r="E462" s="54"/>
      <c r="F462" s="43"/>
      <c r="G462" s="53"/>
      <c r="H462" s="46"/>
      <c r="I462" s="41"/>
      <c r="J462" s="44"/>
      <c r="K462" s="52"/>
      <c r="L462" s="44"/>
      <c r="M462" s="51"/>
      <c r="N462" s="55"/>
      <c r="O462" s="56"/>
      <c r="P462" s="57"/>
      <c r="Q462" s="42"/>
      <c r="R462" s="58"/>
      <c r="S462" s="57"/>
      <c r="T462" s="58"/>
      <c r="U462" s="166"/>
    </row>
    <row r="463" spans="1:21" x14ac:dyDescent="0.2">
      <c r="A463" s="164"/>
      <c r="B463" s="204">
        <f t="shared" si="39"/>
        <v>40355</v>
      </c>
      <c r="C463" s="205"/>
      <c r="D463" s="49"/>
      <c r="E463" s="54"/>
      <c r="F463" s="43"/>
      <c r="G463" s="53"/>
      <c r="H463" s="46"/>
      <c r="I463" s="41"/>
      <c r="J463" s="44"/>
      <c r="K463" s="52"/>
      <c r="L463" s="44"/>
      <c r="M463" s="51"/>
      <c r="N463" s="55"/>
      <c r="O463" s="56"/>
      <c r="P463" s="57"/>
      <c r="Q463" s="42"/>
      <c r="R463" s="58"/>
      <c r="S463" s="57"/>
      <c r="T463" s="58"/>
      <c r="U463" s="166"/>
    </row>
    <row r="464" spans="1:21" ht="15.75" thickBot="1" x14ac:dyDescent="0.25">
      <c r="A464" s="164"/>
      <c r="B464" s="221">
        <f t="shared" si="39"/>
        <v>40356</v>
      </c>
      <c r="C464" s="222"/>
      <c r="D464" s="82"/>
      <c r="E464" s="83">
        <f>LOOKUP(D465,$Z$10:$Z$62,$AA$10:$AA$62)</f>
        <v>197.02645832278031</v>
      </c>
      <c r="F464" s="84"/>
      <c r="G464" s="85"/>
      <c r="H464" s="86">
        <f>H465/7</f>
        <v>161.46491318360501</v>
      </c>
      <c r="I464" s="87"/>
      <c r="J464" s="13"/>
      <c r="K464" s="83">
        <f>K465/7</f>
        <v>10.50221339139407</v>
      </c>
      <c r="L464" s="13"/>
      <c r="M464" s="9"/>
      <c r="N464" s="86">
        <f>N465/7</f>
        <v>21.87915746195258</v>
      </c>
      <c r="O464" s="88"/>
      <c r="P464" s="89"/>
      <c r="Q464" s="90"/>
      <c r="R464" s="91"/>
      <c r="S464" s="89"/>
      <c r="T464" s="91"/>
      <c r="U464" s="166"/>
    </row>
    <row r="465" spans="1:21" ht="18" thickBot="1" x14ac:dyDescent="0.25">
      <c r="A465" s="164"/>
      <c r="B465" s="130">
        <v>4</v>
      </c>
      <c r="C465" s="96" t="s">
        <v>29</v>
      </c>
      <c r="D465" s="102">
        <f>D457+1</f>
        <v>39</v>
      </c>
      <c r="E465" s="98">
        <f>LOOKUP(D465,$Z$10:$Z$62,$AB$10:$AB$62)</f>
        <v>1379.1852082594621</v>
      </c>
      <c r="F465" s="99"/>
      <c r="G465" s="100"/>
      <c r="H465" s="101">
        <f>LOOKUP(D465,$Z$10:$Z$62,$AC$10:$AC$62)</f>
        <v>1130.2543922852351</v>
      </c>
      <c r="I465" s="72"/>
      <c r="J465" s="75"/>
      <c r="K465" s="98">
        <f>LOOKUP(D465,$Z$10:$Z$62,$AD$10:$AD$62)</f>
        <v>73.515493739758497</v>
      </c>
      <c r="L465" s="75"/>
      <c r="M465" s="73"/>
      <c r="N465" s="101">
        <f>LOOKUP(D465,$Z$10:$Z$62,$AE$10:$AE$62)</f>
        <v>153.15410223366806</v>
      </c>
      <c r="O465" s="78"/>
      <c r="P465" s="79"/>
      <c r="Q465" s="80"/>
      <c r="R465" s="81"/>
      <c r="S465" s="79"/>
      <c r="T465" s="81"/>
      <c r="U465" s="166"/>
    </row>
    <row r="466" spans="1:21" x14ac:dyDescent="0.2">
      <c r="A466" s="164"/>
      <c r="B466" s="206"/>
      <c r="C466" s="207"/>
      <c r="D466" s="39"/>
      <c r="E466" s="92"/>
      <c r="F466" s="93"/>
      <c r="G466" s="94"/>
      <c r="H466" s="95"/>
      <c r="I466" s="61"/>
      <c r="J466" s="47"/>
      <c r="K466" s="64"/>
      <c r="L466" s="47"/>
      <c r="M466" s="62"/>
      <c r="N466" s="65"/>
      <c r="O466" s="66"/>
      <c r="P466" s="67"/>
      <c r="Q466" s="68"/>
      <c r="R466" s="69"/>
      <c r="S466" s="67"/>
      <c r="T466" s="69"/>
      <c r="U466" s="166"/>
    </row>
    <row r="467" spans="1:21" x14ac:dyDescent="0.2">
      <c r="A467" s="164"/>
      <c r="B467" s="204"/>
      <c r="C467" s="205"/>
      <c r="D467" s="49"/>
      <c r="E467" s="54"/>
      <c r="F467" s="43"/>
      <c r="G467" s="53"/>
      <c r="H467" s="46"/>
      <c r="I467" s="41"/>
      <c r="J467" s="44"/>
      <c r="K467" s="52"/>
      <c r="L467" s="44"/>
      <c r="M467" s="51"/>
      <c r="N467" s="55"/>
      <c r="O467" s="56"/>
      <c r="P467" s="57"/>
      <c r="Q467" s="42"/>
      <c r="R467" s="58"/>
      <c r="S467" s="57"/>
      <c r="T467" s="58"/>
      <c r="U467" s="166"/>
    </row>
    <row r="468" spans="1:21" x14ac:dyDescent="0.2">
      <c r="A468" s="164"/>
      <c r="B468" s="204"/>
      <c r="C468" s="205"/>
      <c r="D468" s="49"/>
      <c r="E468" s="54"/>
      <c r="F468" s="43"/>
      <c r="G468" s="53"/>
      <c r="H468" s="46"/>
      <c r="I468" s="41"/>
      <c r="J468" s="44"/>
      <c r="K468" s="52"/>
      <c r="L468" s="44"/>
      <c r="M468" s="51"/>
      <c r="N468" s="55"/>
      <c r="O468" s="56"/>
      <c r="P468" s="57"/>
      <c r="Q468" s="42"/>
      <c r="R468" s="58"/>
      <c r="S468" s="57"/>
      <c r="T468" s="58"/>
      <c r="U468" s="166"/>
    </row>
    <row r="469" spans="1:21" x14ac:dyDescent="0.2">
      <c r="A469" s="164"/>
      <c r="B469" s="204"/>
      <c r="C469" s="205"/>
      <c r="D469" s="49"/>
      <c r="E469" s="54"/>
      <c r="F469" s="43"/>
      <c r="G469" s="53"/>
      <c r="H469" s="46"/>
      <c r="I469" s="41"/>
      <c r="J469" s="44"/>
      <c r="K469" s="52"/>
      <c r="L469" s="44"/>
      <c r="M469" s="51"/>
      <c r="N469" s="55"/>
      <c r="O469" s="56"/>
      <c r="P469" s="57"/>
      <c r="Q469" s="42"/>
      <c r="R469" s="58"/>
      <c r="S469" s="57"/>
      <c r="T469" s="58"/>
      <c r="U469" s="166"/>
    </row>
    <row r="470" spans="1:21" x14ac:dyDescent="0.2">
      <c r="A470" s="164"/>
      <c r="B470" s="204"/>
      <c r="C470" s="205"/>
      <c r="D470" s="49"/>
      <c r="E470" s="54"/>
      <c r="F470" s="43"/>
      <c r="G470" s="53"/>
      <c r="H470" s="46"/>
      <c r="I470" s="41"/>
      <c r="J470" s="44"/>
      <c r="K470" s="52"/>
      <c r="L470" s="44"/>
      <c r="M470" s="51"/>
      <c r="N470" s="55"/>
      <c r="O470" s="56"/>
      <c r="P470" s="57"/>
      <c r="Q470" s="42"/>
      <c r="R470" s="58"/>
      <c r="S470" s="57"/>
      <c r="T470" s="58"/>
      <c r="U470" s="166"/>
    </row>
    <row r="471" spans="1:21" x14ac:dyDescent="0.2">
      <c r="A471" s="164"/>
      <c r="B471" s="204"/>
      <c r="C471" s="205"/>
      <c r="D471" s="49"/>
      <c r="E471" s="54"/>
      <c r="F471" s="43"/>
      <c r="G471" s="53"/>
      <c r="H471" s="46"/>
      <c r="I471" s="41"/>
      <c r="J471" s="44"/>
      <c r="K471" s="52"/>
      <c r="L471" s="44"/>
      <c r="M471" s="51"/>
      <c r="N471" s="55"/>
      <c r="O471" s="56"/>
      <c r="P471" s="57"/>
      <c r="Q471" s="42"/>
      <c r="R471" s="58"/>
      <c r="S471" s="57"/>
      <c r="T471" s="58"/>
      <c r="U471" s="166"/>
    </row>
    <row r="472" spans="1:21" ht="15.75" thickBot="1" x14ac:dyDescent="0.25">
      <c r="A472" s="164"/>
      <c r="B472" s="221"/>
      <c r="C472" s="222"/>
      <c r="D472" s="82"/>
      <c r="E472" s="83"/>
      <c r="F472" s="84"/>
      <c r="G472" s="85"/>
      <c r="H472" s="86"/>
      <c r="I472" s="87"/>
      <c r="J472" s="13"/>
      <c r="K472" s="83"/>
      <c r="L472" s="13"/>
      <c r="M472" s="9"/>
      <c r="N472" s="86"/>
      <c r="O472" s="88"/>
      <c r="P472" s="89"/>
      <c r="Q472" s="90"/>
      <c r="R472" s="91"/>
      <c r="S472" s="89"/>
      <c r="T472" s="91"/>
      <c r="U472" s="166"/>
    </row>
    <row r="473" spans="1:21" ht="18" thickBot="1" x14ac:dyDescent="0.25">
      <c r="A473" s="164"/>
      <c r="B473" s="131">
        <v>5</v>
      </c>
      <c r="C473" s="132" t="s">
        <v>29</v>
      </c>
      <c r="D473" s="102"/>
      <c r="E473" s="106"/>
      <c r="F473" s="107"/>
      <c r="G473" s="100"/>
      <c r="H473" s="110"/>
      <c r="I473" s="75"/>
      <c r="J473" s="73"/>
      <c r="K473" s="106"/>
      <c r="L473" s="75"/>
      <c r="M473" s="73"/>
      <c r="N473" s="110"/>
      <c r="O473" s="81"/>
      <c r="P473" s="104"/>
      <c r="Q473" s="80"/>
      <c r="R473" s="105"/>
      <c r="S473" s="79"/>
      <c r="T473" s="81"/>
      <c r="U473" s="166"/>
    </row>
    <row r="474" spans="1:21" ht="18" thickBot="1" x14ac:dyDescent="0.25">
      <c r="A474" s="164"/>
      <c r="B474" s="217" t="s">
        <v>0</v>
      </c>
      <c r="C474" s="218"/>
      <c r="D474" s="135"/>
      <c r="E474" s="37">
        <f>E441+E449+E457+E465+E473</f>
        <v>5526.0022831174001</v>
      </c>
      <c r="F474" s="32"/>
      <c r="G474" s="108"/>
      <c r="H474" s="37">
        <f>H441+H449+H457+H465+H473</f>
        <v>4200.1278213807491</v>
      </c>
      <c r="I474" s="14"/>
      <c r="J474" s="15"/>
      <c r="K474" s="36">
        <f>K441+K449+K457+K465+K473</f>
        <v>272.18202938903761</v>
      </c>
      <c r="L474" s="14"/>
      <c r="M474" s="15"/>
      <c r="N474" s="37">
        <f>N441+N449+N457+N465+N473</f>
        <v>609.28433254362494</v>
      </c>
      <c r="O474" s="10"/>
      <c r="P474" s="59"/>
      <c r="Q474" s="112"/>
      <c r="R474" s="26"/>
      <c r="S474" s="59"/>
      <c r="T474" s="26"/>
      <c r="U474" s="166"/>
    </row>
    <row r="475" spans="1:21" ht="18" thickBot="1" x14ac:dyDescent="0.25">
      <c r="A475" s="164"/>
      <c r="B475" s="217" t="s">
        <v>1</v>
      </c>
      <c r="C475" s="218"/>
      <c r="D475" s="135"/>
      <c r="E475" s="140">
        <f>E474/28</f>
        <v>197.35722439705</v>
      </c>
      <c r="F475" s="141"/>
      <c r="G475" s="142"/>
      <c r="H475" s="140">
        <f>H474/28</f>
        <v>150.00456504931248</v>
      </c>
      <c r="I475" s="141"/>
      <c r="J475" s="142"/>
      <c r="K475" s="144">
        <f>K474/28</f>
        <v>9.7207867638941998</v>
      </c>
      <c r="L475" s="141"/>
      <c r="M475" s="142"/>
      <c r="N475" s="145">
        <f>N474/28</f>
        <v>21.76015473370089</v>
      </c>
      <c r="O475" s="81"/>
      <c r="P475" s="104"/>
      <c r="Q475" s="80"/>
      <c r="R475" s="105"/>
      <c r="S475" s="104"/>
      <c r="T475" s="105"/>
      <c r="U475" s="166"/>
    </row>
    <row r="476" spans="1:21" ht="15.75" thickBot="1" x14ac:dyDescent="0.25">
      <c r="A476" s="164"/>
      <c r="B476" s="219" t="s">
        <v>45</v>
      </c>
      <c r="C476" s="220"/>
      <c r="D476" s="27"/>
      <c r="E476" s="31"/>
      <c r="F476" s="33"/>
      <c r="G476" s="109"/>
      <c r="H476" s="28"/>
      <c r="I476" s="72"/>
      <c r="J476" s="11"/>
      <c r="K476" s="7"/>
      <c r="L476" s="154"/>
      <c r="M476" s="11"/>
      <c r="N476" s="29"/>
      <c r="O476" s="111"/>
      <c r="P476" s="60"/>
      <c r="Q476" s="113"/>
      <c r="R476" s="30"/>
      <c r="S476" s="60"/>
      <c r="T476" s="30"/>
      <c r="U476" s="166"/>
    </row>
    <row r="477" spans="1:21" x14ac:dyDescent="0.2">
      <c r="A477" s="164"/>
      <c r="B477" s="167"/>
      <c r="C477" s="167"/>
      <c r="D477" s="167"/>
      <c r="E477" s="168" t="str">
        <f>$E$53</f>
        <v>＊作成：㈲日本養鶏コンサルタント　2009年</v>
      </c>
      <c r="F477" s="167"/>
      <c r="G477" s="167"/>
      <c r="H477" s="167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  <c r="S477" s="166"/>
      <c r="T477" s="166"/>
      <c r="U477" s="165"/>
    </row>
    <row r="478" spans="1:21" x14ac:dyDescent="0.2">
      <c r="A478" s="157"/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157"/>
      <c r="R478" s="157"/>
      <c r="S478" s="157"/>
      <c r="T478" s="157"/>
      <c r="U478" s="157"/>
    </row>
    <row r="479" spans="1:21" ht="24.95" customHeight="1" x14ac:dyDescent="0.25">
      <c r="A479" s="157"/>
      <c r="B479" s="1"/>
      <c r="C479" s="1"/>
      <c r="D479" s="203" t="str">
        <f>D426</f>
        <v>2010年</v>
      </c>
      <c r="E479" s="203"/>
      <c r="F479" s="50">
        <f>F426+1</f>
        <v>7</v>
      </c>
      <c r="G479" s="19" t="s">
        <v>16</v>
      </c>
      <c r="H479" s="16"/>
      <c r="I479" s="4"/>
      <c r="J479" s="1"/>
      <c r="K479" s="1"/>
      <c r="L479" s="201" t="s">
        <v>52</v>
      </c>
      <c r="M479" s="201"/>
      <c r="N479" s="201"/>
      <c r="O479" s="201"/>
      <c r="P479" s="201"/>
      <c r="Q479" s="201"/>
      <c r="R479" s="5"/>
      <c r="S479" s="1"/>
      <c r="T479" s="1"/>
      <c r="U479" s="159"/>
    </row>
    <row r="480" spans="1:21" ht="15.75" customHeight="1" thickBot="1" x14ac:dyDescent="0.25">
      <c r="A480" s="157"/>
      <c r="B480" s="1"/>
      <c r="C480" s="1"/>
      <c r="D480" s="1"/>
      <c r="E480" s="3"/>
      <c r="F480" s="3"/>
      <c r="G480" s="3"/>
      <c r="H480" s="3"/>
      <c r="I480" s="3"/>
      <c r="J480" s="1"/>
      <c r="K480" s="1"/>
      <c r="L480" s="202"/>
      <c r="M480" s="202"/>
      <c r="N480" s="202"/>
      <c r="O480" s="202"/>
      <c r="P480" s="202"/>
      <c r="Q480" s="202"/>
      <c r="R480" s="1"/>
      <c r="S480" s="152" t="str">
        <f>$S$3</f>
        <v>Ａ養鶏場</v>
      </c>
      <c r="T480" s="1"/>
      <c r="U480" s="159"/>
    </row>
    <row r="481" spans="1:21" ht="16.5" thickTop="1" thickBot="1" x14ac:dyDescent="0.25">
      <c r="A481" s="15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59"/>
    </row>
    <row r="482" spans="1:21" x14ac:dyDescent="0.2">
      <c r="A482" s="157"/>
      <c r="B482" s="23"/>
      <c r="C482" s="34"/>
      <c r="D482" s="24"/>
      <c r="E482" s="210" t="s">
        <v>3</v>
      </c>
      <c r="F482" s="211"/>
      <c r="G482" s="212"/>
      <c r="H482" s="210" t="s">
        <v>20</v>
      </c>
      <c r="I482" s="211"/>
      <c r="J482" s="212"/>
      <c r="K482" s="210" t="s">
        <v>31</v>
      </c>
      <c r="L482" s="211"/>
      <c r="M482" s="212"/>
      <c r="N482" s="210" t="s">
        <v>30</v>
      </c>
      <c r="O482" s="212"/>
      <c r="P482" s="210" t="s">
        <v>6</v>
      </c>
      <c r="Q482" s="211"/>
      <c r="R482" s="212"/>
      <c r="S482" s="155" t="s">
        <v>12</v>
      </c>
      <c r="T482" s="156"/>
      <c r="U482" s="160"/>
    </row>
    <row r="483" spans="1:21" x14ac:dyDescent="0.2">
      <c r="A483" s="157"/>
      <c r="B483" s="213" t="s">
        <v>51</v>
      </c>
      <c r="C483" s="214"/>
      <c r="D483" s="134" t="s">
        <v>44</v>
      </c>
      <c r="E483" s="8" t="s">
        <v>2</v>
      </c>
      <c r="F483" s="87" t="s">
        <v>4</v>
      </c>
      <c r="G483" s="25" t="s">
        <v>19</v>
      </c>
      <c r="H483" s="6" t="s">
        <v>2</v>
      </c>
      <c r="I483" s="87" t="s">
        <v>4</v>
      </c>
      <c r="J483" s="6" t="s">
        <v>17</v>
      </c>
      <c r="K483" s="8" t="s">
        <v>2</v>
      </c>
      <c r="L483" s="13" t="s">
        <v>4</v>
      </c>
      <c r="M483" s="15" t="s">
        <v>53</v>
      </c>
      <c r="N483" s="6" t="s">
        <v>2</v>
      </c>
      <c r="O483" s="9" t="s">
        <v>46</v>
      </c>
      <c r="P483" s="8" t="s">
        <v>7</v>
      </c>
      <c r="Q483" s="87" t="s">
        <v>9</v>
      </c>
      <c r="R483" s="25" t="s">
        <v>9</v>
      </c>
      <c r="S483" s="8"/>
      <c r="T483" s="9" t="s">
        <v>14</v>
      </c>
      <c r="U483" s="160"/>
    </row>
    <row r="484" spans="1:21" x14ac:dyDescent="0.2">
      <c r="A484" s="157"/>
      <c r="B484" s="213" t="s">
        <v>50</v>
      </c>
      <c r="C484" s="214"/>
      <c r="D484" s="134" t="s">
        <v>29</v>
      </c>
      <c r="E484" s="8"/>
      <c r="F484" s="114"/>
      <c r="G484" s="25" t="s">
        <v>37</v>
      </c>
      <c r="H484" s="6"/>
      <c r="I484" s="114"/>
      <c r="J484" s="6" t="s">
        <v>21</v>
      </c>
      <c r="K484" s="8"/>
      <c r="L484" s="14"/>
      <c r="M484" s="15"/>
      <c r="N484" s="4"/>
      <c r="O484" s="15" t="s">
        <v>5</v>
      </c>
      <c r="P484" s="8" t="s">
        <v>8</v>
      </c>
      <c r="Q484" s="114" t="s">
        <v>10</v>
      </c>
      <c r="R484" s="25" t="s">
        <v>11</v>
      </c>
      <c r="S484" s="8" t="s">
        <v>13</v>
      </c>
      <c r="T484" s="15" t="s">
        <v>15</v>
      </c>
      <c r="U484" s="160"/>
    </row>
    <row r="485" spans="1:21" ht="15.75" thickBot="1" x14ac:dyDescent="0.25">
      <c r="A485" s="157"/>
      <c r="B485" s="31"/>
      <c r="C485" s="35"/>
      <c r="D485" s="28"/>
      <c r="E485" s="7" t="s">
        <v>22</v>
      </c>
      <c r="F485" s="115" t="s">
        <v>47</v>
      </c>
      <c r="G485" s="38" t="s">
        <v>23</v>
      </c>
      <c r="H485" s="12" t="s">
        <v>25</v>
      </c>
      <c r="I485" s="115" t="s">
        <v>24</v>
      </c>
      <c r="J485" s="12" t="s">
        <v>18</v>
      </c>
      <c r="K485" s="7" t="s">
        <v>49</v>
      </c>
      <c r="L485" s="154" t="s">
        <v>24</v>
      </c>
      <c r="M485" s="11" t="s">
        <v>54</v>
      </c>
      <c r="N485" s="12" t="s">
        <v>49</v>
      </c>
      <c r="O485" s="11" t="s">
        <v>48</v>
      </c>
      <c r="P485" s="7"/>
      <c r="Q485" s="115" t="s">
        <v>27</v>
      </c>
      <c r="R485" s="38" t="s">
        <v>26</v>
      </c>
      <c r="S485" s="60"/>
      <c r="T485" s="111"/>
      <c r="U485" s="160"/>
    </row>
    <row r="486" spans="1:21" ht="18" thickBot="1" x14ac:dyDescent="0.25">
      <c r="A486" s="157"/>
      <c r="B486" s="223" t="s">
        <v>28</v>
      </c>
      <c r="C486" s="224"/>
      <c r="D486" s="70"/>
      <c r="E486" s="71"/>
      <c r="F486" s="72"/>
      <c r="G486" s="73"/>
      <c r="H486" s="74"/>
      <c r="I486" s="72"/>
      <c r="J486" s="75"/>
      <c r="K486" s="76"/>
      <c r="L486" s="75"/>
      <c r="M486" s="73"/>
      <c r="N486" s="77"/>
      <c r="O486" s="78"/>
      <c r="P486" s="79"/>
      <c r="Q486" s="80"/>
      <c r="R486" s="81"/>
      <c r="S486" s="79"/>
      <c r="T486" s="81"/>
      <c r="U486" s="160"/>
    </row>
    <row r="487" spans="1:21" x14ac:dyDescent="0.2">
      <c r="A487" s="157"/>
      <c r="B487" s="206">
        <f>B464+1</f>
        <v>40357</v>
      </c>
      <c r="C487" s="207"/>
      <c r="D487" s="40"/>
      <c r="E487" s="64"/>
      <c r="F487" s="61"/>
      <c r="G487" s="62"/>
      <c r="H487" s="63"/>
      <c r="I487" s="61"/>
      <c r="J487" s="47"/>
      <c r="K487" s="64"/>
      <c r="L487" s="47"/>
      <c r="M487" s="62"/>
      <c r="N487" s="65"/>
      <c r="O487" s="66"/>
      <c r="P487" s="67"/>
      <c r="Q487" s="68"/>
      <c r="R487" s="69"/>
      <c r="S487" s="67"/>
      <c r="T487" s="69"/>
      <c r="U487" s="160"/>
    </row>
    <row r="488" spans="1:21" x14ac:dyDescent="0.2">
      <c r="A488" s="157"/>
      <c r="B488" s="204">
        <f t="shared" ref="B488:B493" si="40">B487+1</f>
        <v>40358</v>
      </c>
      <c r="C488" s="205"/>
      <c r="D488" s="48"/>
      <c r="E488" s="52"/>
      <c r="F488" s="41"/>
      <c r="G488" s="51"/>
      <c r="H488" s="45"/>
      <c r="I488" s="41"/>
      <c r="J488" s="44"/>
      <c r="K488" s="52"/>
      <c r="L488" s="44"/>
      <c r="M488" s="51"/>
      <c r="N488" s="55"/>
      <c r="O488" s="56"/>
      <c r="P488" s="57"/>
      <c r="Q488" s="42"/>
      <c r="R488" s="58"/>
      <c r="S488" s="57"/>
      <c r="T488" s="58"/>
      <c r="U488" s="160"/>
    </row>
    <row r="489" spans="1:21" x14ac:dyDescent="0.2">
      <c r="A489" s="157"/>
      <c r="B489" s="204">
        <f t="shared" si="40"/>
        <v>40359</v>
      </c>
      <c r="C489" s="205"/>
      <c r="D489" s="48"/>
      <c r="E489" s="52"/>
      <c r="F489" s="41"/>
      <c r="G489" s="51"/>
      <c r="H489" s="45"/>
      <c r="I489" s="41"/>
      <c r="J489" s="44"/>
      <c r="K489" s="52"/>
      <c r="L489" s="44"/>
      <c r="M489" s="51"/>
      <c r="N489" s="55"/>
      <c r="O489" s="56"/>
      <c r="P489" s="57"/>
      <c r="Q489" s="42"/>
      <c r="R489" s="58"/>
      <c r="S489" s="57"/>
      <c r="T489" s="58"/>
      <c r="U489" s="160"/>
    </row>
    <row r="490" spans="1:21" x14ac:dyDescent="0.2">
      <c r="A490" s="157"/>
      <c r="B490" s="204">
        <f t="shared" si="40"/>
        <v>40360</v>
      </c>
      <c r="C490" s="205"/>
      <c r="D490" s="48"/>
      <c r="E490" s="52"/>
      <c r="F490" s="41"/>
      <c r="G490" s="51"/>
      <c r="H490" s="45"/>
      <c r="I490" s="41"/>
      <c r="J490" s="44"/>
      <c r="K490" s="52"/>
      <c r="L490" s="44"/>
      <c r="M490" s="51"/>
      <c r="N490" s="55"/>
      <c r="O490" s="56"/>
      <c r="P490" s="57"/>
      <c r="Q490" s="42"/>
      <c r="R490" s="58"/>
      <c r="S490" s="57"/>
      <c r="T490" s="58"/>
      <c r="U490" s="160"/>
    </row>
    <row r="491" spans="1:21" x14ac:dyDescent="0.2">
      <c r="A491" s="157"/>
      <c r="B491" s="204">
        <f t="shared" si="40"/>
        <v>40361</v>
      </c>
      <c r="C491" s="205"/>
      <c r="D491" s="48"/>
      <c r="E491" s="52"/>
      <c r="F491" s="41"/>
      <c r="G491" s="51"/>
      <c r="H491" s="45"/>
      <c r="I491" s="41"/>
      <c r="J491" s="44"/>
      <c r="K491" s="52"/>
      <c r="L491" s="44"/>
      <c r="M491" s="51"/>
      <c r="N491" s="55"/>
      <c r="O491" s="56"/>
      <c r="P491" s="57"/>
      <c r="Q491" s="42"/>
      <c r="R491" s="58"/>
      <c r="S491" s="57"/>
      <c r="T491" s="58"/>
      <c r="U491" s="160"/>
    </row>
    <row r="492" spans="1:21" x14ac:dyDescent="0.2">
      <c r="A492" s="157"/>
      <c r="B492" s="204">
        <f t="shared" si="40"/>
        <v>40362</v>
      </c>
      <c r="C492" s="205"/>
      <c r="D492" s="48"/>
      <c r="E492" s="52"/>
      <c r="F492" s="41"/>
      <c r="G492" s="51"/>
      <c r="H492" s="45"/>
      <c r="I492" s="41"/>
      <c r="J492" s="44"/>
      <c r="K492" s="52"/>
      <c r="L492" s="44"/>
      <c r="M492" s="51"/>
      <c r="N492" s="55"/>
      <c r="O492" s="56"/>
      <c r="P492" s="57"/>
      <c r="Q492" s="42"/>
      <c r="R492" s="58"/>
      <c r="S492" s="57"/>
      <c r="T492" s="58"/>
      <c r="U492" s="160"/>
    </row>
    <row r="493" spans="1:21" ht="15.75" thickBot="1" x14ac:dyDescent="0.25">
      <c r="A493" s="158"/>
      <c r="B493" s="221">
        <f t="shared" si="40"/>
        <v>40363</v>
      </c>
      <c r="C493" s="222"/>
      <c r="D493" s="82"/>
      <c r="E493" s="83">
        <f>LOOKUP(D494,$Z$10:$Z$62,$AA$10:$AA$62)</f>
        <v>196.74218758464662</v>
      </c>
      <c r="F493" s="84"/>
      <c r="G493" s="85"/>
      <c r="H493" s="86">
        <f>H494/7</f>
        <v>165.62125743918639</v>
      </c>
      <c r="I493" s="87"/>
      <c r="J493" s="13"/>
      <c r="K493" s="83">
        <f>K494/7</f>
        <v>10.748158960075264</v>
      </c>
      <c r="L493" s="13"/>
      <c r="M493" s="9"/>
      <c r="N493" s="86">
        <f>N494/7</f>
        <v>21.026913500117615</v>
      </c>
      <c r="O493" s="88"/>
      <c r="P493" s="89"/>
      <c r="Q493" s="90"/>
      <c r="R493" s="91"/>
      <c r="S493" s="89"/>
      <c r="T493" s="91"/>
      <c r="U493" s="160"/>
    </row>
    <row r="494" spans="1:21" ht="18" thickBot="1" x14ac:dyDescent="0.25">
      <c r="A494" s="158"/>
      <c r="B494" s="130">
        <v>1</v>
      </c>
      <c r="C494" s="96" t="s">
        <v>29</v>
      </c>
      <c r="D494" s="97">
        <f>D465+1</f>
        <v>40</v>
      </c>
      <c r="E494" s="98">
        <f>LOOKUP(D494,$Z$10:$Z$62,$AB$10:$AB$62)</f>
        <v>1377.1953130925262</v>
      </c>
      <c r="F494" s="99"/>
      <c r="G494" s="100"/>
      <c r="H494" s="101">
        <f>LOOKUP(D494,$Z$10:$Z$62,$AC$10:$AC$62)</f>
        <v>1159.3488020743048</v>
      </c>
      <c r="I494" s="72"/>
      <c r="J494" s="75"/>
      <c r="K494" s="98">
        <f>LOOKUP(D494,$Z$10:$Z$62,$AD$10:$AD$62)</f>
        <v>75.237112720526852</v>
      </c>
      <c r="L494" s="75"/>
      <c r="M494" s="73"/>
      <c r="N494" s="101">
        <f>LOOKUP(D494,$Z$10:$Z$62,$AE$10:$AE$62)</f>
        <v>147.18839450082331</v>
      </c>
      <c r="O494" s="78"/>
      <c r="P494" s="79"/>
      <c r="Q494" s="80"/>
      <c r="R494" s="81"/>
      <c r="S494" s="79"/>
      <c r="T494" s="81"/>
      <c r="U494" s="160"/>
    </row>
    <row r="495" spans="1:21" x14ac:dyDescent="0.2">
      <c r="A495" s="158"/>
      <c r="B495" s="206">
        <f>B493+1</f>
        <v>40364</v>
      </c>
      <c r="C495" s="207"/>
      <c r="D495" s="39"/>
      <c r="E495" s="92"/>
      <c r="F495" s="93"/>
      <c r="G495" s="94"/>
      <c r="H495" s="95"/>
      <c r="I495" s="61"/>
      <c r="J495" s="47"/>
      <c r="K495" s="64"/>
      <c r="L495" s="47"/>
      <c r="M495" s="62"/>
      <c r="N495" s="65"/>
      <c r="O495" s="66"/>
      <c r="P495" s="67"/>
      <c r="Q495" s="68"/>
      <c r="R495" s="69"/>
      <c r="S495" s="67"/>
      <c r="T495" s="69"/>
      <c r="U495" s="160"/>
    </row>
    <row r="496" spans="1:21" x14ac:dyDescent="0.2">
      <c r="A496" s="158"/>
      <c r="B496" s="204">
        <f t="shared" ref="B496:B501" si="41">B495+1</f>
        <v>40365</v>
      </c>
      <c r="C496" s="205"/>
      <c r="D496" s="49"/>
      <c r="E496" s="54"/>
      <c r="F496" s="43"/>
      <c r="G496" s="53"/>
      <c r="H496" s="46"/>
      <c r="I496" s="41"/>
      <c r="J496" s="44"/>
      <c r="K496" s="52"/>
      <c r="L496" s="44"/>
      <c r="M496" s="51"/>
      <c r="N496" s="55"/>
      <c r="O496" s="56"/>
      <c r="P496" s="57"/>
      <c r="Q496" s="42"/>
      <c r="R496" s="58"/>
      <c r="S496" s="57"/>
      <c r="T496" s="58"/>
      <c r="U496" s="160"/>
    </row>
    <row r="497" spans="1:21" x14ac:dyDescent="0.2">
      <c r="A497" s="158"/>
      <c r="B497" s="204">
        <f t="shared" si="41"/>
        <v>40366</v>
      </c>
      <c r="C497" s="205"/>
      <c r="D497" s="49"/>
      <c r="E497" s="54"/>
      <c r="F497" s="43"/>
      <c r="G497" s="53"/>
      <c r="H497" s="46"/>
      <c r="I497" s="41"/>
      <c r="J497" s="44"/>
      <c r="K497" s="52"/>
      <c r="L497" s="44"/>
      <c r="M497" s="51"/>
      <c r="N497" s="55"/>
      <c r="O497" s="56"/>
      <c r="P497" s="57"/>
      <c r="Q497" s="42"/>
      <c r="R497" s="58"/>
      <c r="S497" s="57"/>
      <c r="T497" s="58"/>
      <c r="U497" s="160"/>
    </row>
    <row r="498" spans="1:21" x14ac:dyDescent="0.2">
      <c r="A498" s="158"/>
      <c r="B498" s="204">
        <f t="shared" si="41"/>
        <v>40367</v>
      </c>
      <c r="C498" s="205"/>
      <c r="D498" s="49"/>
      <c r="E498" s="54"/>
      <c r="F498" s="43"/>
      <c r="G498" s="53"/>
      <c r="H498" s="46"/>
      <c r="I498" s="41"/>
      <c r="J498" s="44"/>
      <c r="K498" s="52"/>
      <c r="L498" s="44"/>
      <c r="M498" s="51"/>
      <c r="N498" s="55"/>
      <c r="O498" s="56"/>
      <c r="P498" s="57"/>
      <c r="Q498" s="42"/>
      <c r="R498" s="58"/>
      <c r="S498" s="57"/>
      <c r="T498" s="58"/>
      <c r="U498" s="160"/>
    </row>
    <row r="499" spans="1:21" x14ac:dyDescent="0.2">
      <c r="A499" s="158"/>
      <c r="B499" s="204">
        <f t="shared" si="41"/>
        <v>40368</v>
      </c>
      <c r="C499" s="205"/>
      <c r="D499" s="49"/>
      <c r="E499" s="54"/>
      <c r="F499" s="43"/>
      <c r="G499" s="53"/>
      <c r="H499" s="46"/>
      <c r="I499" s="41"/>
      <c r="J499" s="44"/>
      <c r="K499" s="52"/>
      <c r="L499" s="44"/>
      <c r="M499" s="51"/>
      <c r="N499" s="55"/>
      <c r="O499" s="56"/>
      <c r="P499" s="57"/>
      <c r="Q499" s="42"/>
      <c r="R499" s="58"/>
      <c r="S499" s="57"/>
      <c r="T499" s="58"/>
      <c r="U499" s="160"/>
    </row>
    <row r="500" spans="1:21" x14ac:dyDescent="0.2">
      <c r="A500" s="158"/>
      <c r="B500" s="204">
        <f t="shared" si="41"/>
        <v>40369</v>
      </c>
      <c r="C500" s="205"/>
      <c r="D500" s="49"/>
      <c r="E500" s="54"/>
      <c r="F500" s="43"/>
      <c r="G500" s="53"/>
      <c r="H500" s="46"/>
      <c r="I500" s="41"/>
      <c r="J500" s="44"/>
      <c r="K500" s="52"/>
      <c r="L500" s="44"/>
      <c r="M500" s="51"/>
      <c r="N500" s="55"/>
      <c r="O500" s="56"/>
      <c r="P500" s="57"/>
      <c r="Q500" s="42"/>
      <c r="R500" s="58"/>
      <c r="S500" s="57"/>
      <c r="T500" s="58"/>
      <c r="U500" s="160"/>
    </row>
    <row r="501" spans="1:21" ht="15.75" thickBot="1" x14ac:dyDescent="0.25">
      <c r="A501" s="158"/>
      <c r="B501" s="221">
        <f t="shared" si="41"/>
        <v>40370</v>
      </c>
      <c r="C501" s="222"/>
      <c r="D501" s="82"/>
      <c r="E501" s="83">
        <f>LOOKUP(D502,$Z$10:$Z$62,$AA$10:$AA$62)</f>
        <v>196.48011338091305</v>
      </c>
      <c r="F501" s="84"/>
      <c r="G501" s="85"/>
      <c r="H501" s="86">
        <f>H502/7</f>
        <v>171.25867320990594</v>
      </c>
      <c r="I501" s="87"/>
      <c r="J501" s="13"/>
      <c r="K501" s="83">
        <f>K502/7</f>
        <v>11.150636081062672</v>
      </c>
      <c r="L501" s="13"/>
      <c r="M501" s="9"/>
      <c r="N501" s="86">
        <f>N502/7</f>
        <v>20.999423037381742</v>
      </c>
      <c r="O501" s="88"/>
      <c r="P501" s="89"/>
      <c r="Q501" s="90"/>
      <c r="R501" s="91"/>
      <c r="S501" s="89"/>
      <c r="T501" s="91"/>
      <c r="U501" s="160"/>
    </row>
    <row r="502" spans="1:21" ht="18" thickBot="1" x14ac:dyDescent="0.25">
      <c r="A502" s="158"/>
      <c r="B502" s="130">
        <v>2</v>
      </c>
      <c r="C502" s="96" t="s">
        <v>29</v>
      </c>
      <c r="D502" s="102">
        <f>D494+1</f>
        <v>41</v>
      </c>
      <c r="E502" s="98">
        <f>LOOKUP(D502,$Z$10:$Z$62,$AB$10:$AB$62)</f>
        <v>1375.3607936663914</v>
      </c>
      <c r="F502" s="99"/>
      <c r="G502" s="100"/>
      <c r="H502" s="101">
        <f>LOOKUP(D502,$Z$10:$Z$62,$AC$10:$AC$62)</f>
        <v>1198.8107124693415</v>
      </c>
      <c r="I502" s="72"/>
      <c r="J502" s="75"/>
      <c r="K502" s="98">
        <f>LOOKUP(D502,$Z$10:$Z$62,$AD$10:$AD$62)</f>
        <v>78.054452567438702</v>
      </c>
      <c r="L502" s="75"/>
      <c r="M502" s="73"/>
      <c r="N502" s="101">
        <f>LOOKUP(D502,$Z$10:$Z$62,$AE$10:$AE$62)</f>
        <v>146.99596126167219</v>
      </c>
      <c r="O502" s="78"/>
      <c r="P502" s="79"/>
      <c r="Q502" s="80"/>
      <c r="R502" s="81"/>
      <c r="S502" s="79"/>
      <c r="T502" s="81"/>
      <c r="U502" s="160"/>
    </row>
    <row r="503" spans="1:21" x14ac:dyDescent="0.2">
      <c r="A503" s="158"/>
      <c r="B503" s="206">
        <f>B501+1</f>
        <v>40371</v>
      </c>
      <c r="C503" s="207"/>
      <c r="D503" s="39"/>
      <c r="E503" s="92"/>
      <c r="F503" s="93"/>
      <c r="G503" s="94"/>
      <c r="H503" s="95"/>
      <c r="I503" s="61"/>
      <c r="J503" s="47"/>
      <c r="K503" s="64"/>
      <c r="L503" s="47"/>
      <c r="M503" s="62"/>
      <c r="N503" s="65"/>
      <c r="O503" s="66"/>
      <c r="P503" s="67"/>
      <c r="Q503" s="68"/>
      <c r="R503" s="69"/>
      <c r="S503" s="67"/>
      <c r="T503" s="69"/>
      <c r="U503" s="160"/>
    </row>
    <row r="504" spans="1:21" x14ac:dyDescent="0.2">
      <c r="A504" s="158"/>
      <c r="B504" s="204">
        <f t="shared" ref="B504:B509" si="42">B503+1</f>
        <v>40372</v>
      </c>
      <c r="C504" s="205"/>
      <c r="D504" s="49"/>
      <c r="E504" s="54"/>
      <c r="F504" s="43"/>
      <c r="G504" s="53"/>
      <c r="H504" s="46"/>
      <c r="I504" s="41"/>
      <c r="J504" s="44"/>
      <c r="K504" s="52"/>
      <c r="L504" s="44"/>
      <c r="M504" s="51"/>
      <c r="N504" s="55"/>
      <c r="O504" s="56"/>
      <c r="P504" s="57"/>
      <c r="Q504" s="42"/>
      <c r="R504" s="58"/>
      <c r="S504" s="57"/>
      <c r="T504" s="58"/>
      <c r="U504" s="160"/>
    </row>
    <row r="505" spans="1:21" x14ac:dyDescent="0.2">
      <c r="A505" s="158"/>
      <c r="B505" s="204">
        <f t="shared" si="42"/>
        <v>40373</v>
      </c>
      <c r="C505" s="205"/>
      <c r="D505" s="49"/>
      <c r="E505" s="54"/>
      <c r="F505" s="43"/>
      <c r="G505" s="53"/>
      <c r="H505" s="46"/>
      <c r="I505" s="41"/>
      <c r="J505" s="44"/>
      <c r="K505" s="52"/>
      <c r="L505" s="44"/>
      <c r="M505" s="51"/>
      <c r="N505" s="55"/>
      <c r="O505" s="56"/>
      <c r="P505" s="57"/>
      <c r="Q505" s="42"/>
      <c r="R505" s="58"/>
      <c r="S505" s="57"/>
      <c r="T505" s="58"/>
      <c r="U505" s="160"/>
    </row>
    <row r="506" spans="1:21" x14ac:dyDescent="0.2">
      <c r="A506" s="158"/>
      <c r="B506" s="204">
        <f t="shared" si="42"/>
        <v>40374</v>
      </c>
      <c r="C506" s="205"/>
      <c r="D506" s="49"/>
      <c r="E506" s="54"/>
      <c r="F506" s="43"/>
      <c r="G506" s="53"/>
      <c r="H506" s="46"/>
      <c r="I506" s="41"/>
      <c r="J506" s="44"/>
      <c r="K506" s="52"/>
      <c r="L506" s="44"/>
      <c r="M506" s="51"/>
      <c r="N506" s="55"/>
      <c r="O506" s="56"/>
      <c r="P506" s="57"/>
      <c r="Q506" s="42"/>
      <c r="R506" s="58"/>
      <c r="S506" s="57"/>
      <c r="T506" s="58"/>
      <c r="U506" s="160"/>
    </row>
    <row r="507" spans="1:21" x14ac:dyDescent="0.2">
      <c r="A507" s="158"/>
      <c r="B507" s="204">
        <f t="shared" si="42"/>
        <v>40375</v>
      </c>
      <c r="C507" s="205"/>
      <c r="D507" s="49"/>
      <c r="E507" s="54"/>
      <c r="F507" s="43"/>
      <c r="G507" s="53"/>
      <c r="H507" s="46"/>
      <c r="I507" s="41"/>
      <c r="J507" s="44"/>
      <c r="K507" s="52"/>
      <c r="L507" s="44"/>
      <c r="M507" s="51"/>
      <c r="N507" s="55"/>
      <c r="O507" s="56"/>
      <c r="P507" s="57"/>
      <c r="Q507" s="42"/>
      <c r="R507" s="58"/>
      <c r="S507" s="57"/>
      <c r="T507" s="58"/>
      <c r="U507" s="160"/>
    </row>
    <row r="508" spans="1:21" x14ac:dyDescent="0.2">
      <c r="A508" s="158"/>
      <c r="B508" s="204">
        <f t="shared" si="42"/>
        <v>40376</v>
      </c>
      <c r="C508" s="205"/>
      <c r="D508" s="49"/>
      <c r="E508" s="54"/>
      <c r="F508" s="43"/>
      <c r="G508" s="53"/>
      <c r="H508" s="46"/>
      <c r="I508" s="41"/>
      <c r="J508" s="44"/>
      <c r="K508" s="52"/>
      <c r="L508" s="44"/>
      <c r="M508" s="51"/>
      <c r="N508" s="55"/>
      <c r="O508" s="56"/>
      <c r="P508" s="57"/>
      <c r="Q508" s="42"/>
      <c r="R508" s="58"/>
      <c r="S508" s="57"/>
      <c r="T508" s="58"/>
      <c r="U508" s="160"/>
    </row>
    <row r="509" spans="1:21" ht="15.75" thickBot="1" x14ac:dyDescent="0.25">
      <c r="A509" s="158"/>
      <c r="B509" s="221">
        <f t="shared" si="42"/>
        <v>40377</v>
      </c>
      <c r="C509" s="222"/>
      <c r="D509" s="82"/>
      <c r="E509" s="83">
        <f>LOOKUP(D510,$Z$10:$Z$62,$AA$10:$AA$62)</f>
        <v>165.04508404061755</v>
      </c>
      <c r="F509" s="84"/>
      <c r="G509" s="85"/>
      <c r="H509" s="86">
        <f>H510/7</f>
        <v>146.43392333653597</v>
      </c>
      <c r="I509" s="87"/>
      <c r="J509" s="13"/>
      <c r="K509" s="83">
        <f>K510/7</f>
        <v>9.5057549077918555</v>
      </c>
      <c r="L509" s="13"/>
      <c r="M509" s="9"/>
      <c r="N509" s="86">
        <f>N510/7</f>
        <v>17.754301584546219</v>
      </c>
      <c r="O509" s="88"/>
      <c r="P509" s="89"/>
      <c r="Q509" s="90"/>
      <c r="R509" s="91"/>
      <c r="S509" s="89"/>
      <c r="T509" s="91"/>
      <c r="U509" s="160"/>
    </row>
    <row r="510" spans="1:21" ht="18" thickBot="1" x14ac:dyDescent="0.25">
      <c r="A510" s="158"/>
      <c r="B510" s="130">
        <v>3</v>
      </c>
      <c r="C510" s="96" t="s">
        <v>29</v>
      </c>
      <c r="D510" s="102">
        <f>D502+1</f>
        <v>42</v>
      </c>
      <c r="E510" s="98">
        <f>LOOKUP(D510,$Z$10:$Z$62,$AB$10:$AB$62)</f>
        <v>1155.315588284323</v>
      </c>
      <c r="F510" s="99"/>
      <c r="G510" s="100"/>
      <c r="H510" s="101">
        <f>LOOKUP(D510,$Z$10:$Z$62,$AC$10:$AC$62)</f>
        <v>1025.0374633557517</v>
      </c>
      <c r="I510" s="72"/>
      <c r="J510" s="75"/>
      <c r="K510" s="98">
        <f>LOOKUP(D510,$Z$10:$Z$62,$AD$10:$AD$62)</f>
        <v>66.54028435454299</v>
      </c>
      <c r="L510" s="75"/>
      <c r="M510" s="73"/>
      <c r="N510" s="101">
        <f>LOOKUP(D510,$Z$10:$Z$62,$AE$10:$AE$62)</f>
        <v>124.28011109182354</v>
      </c>
      <c r="O510" s="78"/>
      <c r="P510" s="79"/>
      <c r="Q510" s="80"/>
      <c r="R510" s="81"/>
      <c r="S510" s="79"/>
      <c r="T510" s="81"/>
      <c r="U510" s="160"/>
    </row>
    <row r="511" spans="1:21" x14ac:dyDescent="0.2">
      <c r="A511" s="158"/>
      <c r="B511" s="206">
        <f>B509+1</f>
        <v>40378</v>
      </c>
      <c r="C511" s="207"/>
      <c r="D511" s="39"/>
      <c r="E511" s="92"/>
      <c r="F511" s="93"/>
      <c r="G511" s="94"/>
      <c r="H511" s="95"/>
      <c r="I511" s="61"/>
      <c r="J511" s="47"/>
      <c r="K511" s="64"/>
      <c r="L511" s="47"/>
      <c r="M511" s="62"/>
      <c r="N511" s="65"/>
      <c r="O511" s="66"/>
      <c r="P511" s="67"/>
      <c r="Q511" s="68"/>
      <c r="R511" s="69"/>
      <c r="S511" s="67"/>
      <c r="T511" s="69"/>
      <c r="U511" s="160"/>
    </row>
    <row r="512" spans="1:21" x14ac:dyDescent="0.2">
      <c r="A512" s="158"/>
      <c r="B512" s="204">
        <f t="shared" ref="B512:B517" si="43">B511+1</f>
        <v>40379</v>
      </c>
      <c r="C512" s="205"/>
      <c r="D512" s="49"/>
      <c r="E512" s="54"/>
      <c r="F512" s="43"/>
      <c r="G512" s="53"/>
      <c r="H512" s="46"/>
      <c r="I512" s="41"/>
      <c r="J512" s="44"/>
      <c r="K512" s="52"/>
      <c r="L512" s="44"/>
      <c r="M512" s="51"/>
      <c r="N512" s="55"/>
      <c r="O512" s="56"/>
      <c r="P512" s="57"/>
      <c r="Q512" s="42"/>
      <c r="R512" s="58"/>
      <c r="S512" s="57"/>
      <c r="T512" s="58"/>
      <c r="U512" s="160"/>
    </row>
    <row r="513" spans="1:21" x14ac:dyDescent="0.2">
      <c r="A513" s="158"/>
      <c r="B513" s="204">
        <f t="shared" si="43"/>
        <v>40380</v>
      </c>
      <c r="C513" s="205"/>
      <c r="D513" s="49"/>
      <c r="E513" s="54"/>
      <c r="F513" s="43"/>
      <c r="G513" s="53"/>
      <c r="H513" s="46"/>
      <c r="I513" s="41"/>
      <c r="J513" s="44"/>
      <c r="K513" s="52"/>
      <c r="L513" s="44"/>
      <c r="M513" s="51"/>
      <c r="N513" s="55"/>
      <c r="O513" s="56"/>
      <c r="P513" s="57"/>
      <c r="Q513" s="42"/>
      <c r="R513" s="58"/>
      <c r="S513" s="57"/>
      <c r="T513" s="58"/>
      <c r="U513" s="160"/>
    </row>
    <row r="514" spans="1:21" x14ac:dyDescent="0.2">
      <c r="A514" s="158"/>
      <c r="B514" s="204">
        <f t="shared" si="43"/>
        <v>40381</v>
      </c>
      <c r="C514" s="205"/>
      <c r="D514" s="49"/>
      <c r="E514" s="54"/>
      <c r="F514" s="43"/>
      <c r="G514" s="53"/>
      <c r="H514" s="46"/>
      <c r="I514" s="41"/>
      <c r="J514" s="44"/>
      <c r="K514" s="52"/>
      <c r="L514" s="44"/>
      <c r="M514" s="51"/>
      <c r="N514" s="55"/>
      <c r="O514" s="56"/>
      <c r="P514" s="57"/>
      <c r="Q514" s="42"/>
      <c r="R514" s="58"/>
      <c r="S514" s="57"/>
      <c r="T514" s="58"/>
      <c r="U514" s="160"/>
    </row>
    <row r="515" spans="1:21" x14ac:dyDescent="0.2">
      <c r="A515" s="158"/>
      <c r="B515" s="204">
        <f t="shared" si="43"/>
        <v>40382</v>
      </c>
      <c r="C515" s="205"/>
      <c r="D515" s="49"/>
      <c r="E515" s="54"/>
      <c r="F515" s="43"/>
      <c r="G515" s="53"/>
      <c r="H515" s="46"/>
      <c r="I515" s="41"/>
      <c r="J515" s="44"/>
      <c r="K515" s="52"/>
      <c r="L515" s="44"/>
      <c r="M515" s="51"/>
      <c r="N515" s="55"/>
      <c r="O515" s="56"/>
      <c r="P515" s="57"/>
      <c r="Q515" s="42"/>
      <c r="R515" s="58"/>
      <c r="S515" s="57"/>
      <c r="T515" s="58"/>
      <c r="U515" s="160"/>
    </row>
    <row r="516" spans="1:21" x14ac:dyDescent="0.2">
      <c r="A516" s="158"/>
      <c r="B516" s="204">
        <f t="shared" si="43"/>
        <v>40383</v>
      </c>
      <c r="C516" s="205"/>
      <c r="D516" s="49"/>
      <c r="E516" s="54"/>
      <c r="F516" s="43"/>
      <c r="G516" s="53"/>
      <c r="H516" s="46"/>
      <c r="I516" s="41"/>
      <c r="J516" s="44"/>
      <c r="K516" s="52"/>
      <c r="L516" s="44"/>
      <c r="M516" s="51"/>
      <c r="N516" s="55"/>
      <c r="O516" s="56"/>
      <c r="P516" s="57"/>
      <c r="Q516" s="42"/>
      <c r="R516" s="58"/>
      <c r="S516" s="57"/>
      <c r="T516" s="58"/>
      <c r="U516" s="160"/>
    </row>
    <row r="517" spans="1:21" ht="15.75" thickBot="1" x14ac:dyDescent="0.25">
      <c r="A517" s="158"/>
      <c r="B517" s="221">
        <f t="shared" si="43"/>
        <v>40384</v>
      </c>
      <c r="C517" s="222"/>
      <c r="D517" s="82"/>
      <c r="E517" s="83">
        <f>LOOKUP(D518,$Z$10:$Z$62,$AA$10:$AA$62)</f>
        <v>198.71459387901157</v>
      </c>
      <c r="F517" s="84"/>
      <c r="G517" s="85"/>
      <c r="H517" s="86">
        <f>H518/7</f>
        <v>145.74680425958758</v>
      </c>
      <c r="I517" s="87"/>
      <c r="J517" s="13"/>
      <c r="K517" s="83">
        <f>K518/7</f>
        <v>9.4856941546798588</v>
      </c>
      <c r="L517" s="13"/>
      <c r="M517" s="9"/>
      <c r="N517" s="86">
        <f>N518/7</f>
        <v>19.783389848475501</v>
      </c>
      <c r="O517" s="88"/>
      <c r="P517" s="89"/>
      <c r="Q517" s="90"/>
      <c r="R517" s="91"/>
      <c r="S517" s="89"/>
      <c r="T517" s="91"/>
      <c r="U517" s="160"/>
    </row>
    <row r="518" spans="1:21" ht="18" thickBot="1" x14ac:dyDescent="0.25">
      <c r="A518" s="158"/>
      <c r="B518" s="130">
        <v>4</v>
      </c>
      <c r="C518" s="96" t="s">
        <v>29</v>
      </c>
      <c r="D518" s="102">
        <f>D510+1</f>
        <v>43</v>
      </c>
      <c r="E518" s="98">
        <f>LOOKUP(D518,$Z$10:$Z$62,$AB$10:$AB$62)</f>
        <v>1391.002157153081</v>
      </c>
      <c r="F518" s="99"/>
      <c r="G518" s="100"/>
      <c r="H518" s="101">
        <f>LOOKUP(D518,$Z$10:$Z$62,$AC$10:$AC$62)</f>
        <v>1020.227629817113</v>
      </c>
      <c r="I518" s="72"/>
      <c r="J518" s="75"/>
      <c r="K518" s="98">
        <f>LOOKUP(D518,$Z$10:$Z$62,$AD$10:$AD$62)</f>
        <v>66.399859082759008</v>
      </c>
      <c r="L518" s="75"/>
      <c r="M518" s="73"/>
      <c r="N518" s="101">
        <f>LOOKUP(D518,$Z$10:$Z$62,$AE$10:$AE$62)</f>
        <v>138.4837289393285</v>
      </c>
      <c r="O518" s="78"/>
      <c r="P518" s="79"/>
      <c r="Q518" s="80"/>
      <c r="R518" s="81"/>
      <c r="S518" s="79"/>
      <c r="T518" s="81"/>
      <c r="U518" s="160"/>
    </row>
    <row r="519" spans="1:21" x14ac:dyDescent="0.2">
      <c r="A519" s="158"/>
      <c r="B519" s="206">
        <f>B517+1</f>
        <v>40385</v>
      </c>
      <c r="C519" s="207"/>
      <c r="D519" s="39"/>
      <c r="E519" s="92"/>
      <c r="F519" s="93"/>
      <c r="G519" s="94"/>
      <c r="H519" s="95"/>
      <c r="I519" s="61"/>
      <c r="J519" s="47"/>
      <c r="K519" s="64"/>
      <c r="L519" s="47"/>
      <c r="M519" s="62"/>
      <c r="N519" s="65"/>
      <c r="O519" s="66"/>
      <c r="P519" s="67"/>
      <c r="Q519" s="68"/>
      <c r="R519" s="69"/>
      <c r="S519" s="67"/>
      <c r="T519" s="69"/>
      <c r="U519" s="160"/>
    </row>
    <row r="520" spans="1:21" x14ac:dyDescent="0.2">
      <c r="A520" s="158"/>
      <c r="B520" s="204">
        <f t="shared" ref="B520:B525" si="44">B519+1</f>
        <v>40386</v>
      </c>
      <c r="C520" s="205"/>
      <c r="D520" s="49"/>
      <c r="E520" s="54"/>
      <c r="F520" s="43"/>
      <c r="G520" s="53"/>
      <c r="H520" s="46"/>
      <c r="I520" s="41"/>
      <c r="J520" s="44"/>
      <c r="K520" s="52"/>
      <c r="L520" s="44"/>
      <c r="M520" s="51"/>
      <c r="N520" s="55"/>
      <c r="O520" s="56"/>
      <c r="P520" s="57"/>
      <c r="Q520" s="42"/>
      <c r="R520" s="58"/>
      <c r="S520" s="57"/>
      <c r="T520" s="58"/>
      <c r="U520" s="160"/>
    </row>
    <row r="521" spans="1:21" x14ac:dyDescent="0.2">
      <c r="A521" s="158"/>
      <c r="B521" s="204">
        <f t="shared" si="44"/>
        <v>40387</v>
      </c>
      <c r="C521" s="205"/>
      <c r="D521" s="49"/>
      <c r="E521" s="54"/>
      <c r="F521" s="43"/>
      <c r="G521" s="53"/>
      <c r="H521" s="46"/>
      <c r="I521" s="41"/>
      <c r="J521" s="44"/>
      <c r="K521" s="52"/>
      <c r="L521" s="44"/>
      <c r="M521" s="51"/>
      <c r="N521" s="55"/>
      <c r="O521" s="56"/>
      <c r="P521" s="57"/>
      <c r="Q521" s="42"/>
      <c r="R521" s="58"/>
      <c r="S521" s="57"/>
      <c r="T521" s="58"/>
      <c r="U521" s="160"/>
    </row>
    <row r="522" spans="1:21" x14ac:dyDescent="0.2">
      <c r="A522" s="158"/>
      <c r="B522" s="204">
        <f t="shared" si="44"/>
        <v>40388</v>
      </c>
      <c r="C522" s="205"/>
      <c r="D522" s="49"/>
      <c r="E522" s="54"/>
      <c r="F522" s="43"/>
      <c r="G522" s="53"/>
      <c r="H522" s="46"/>
      <c r="I522" s="41"/>
      <c r="J522" s="44"/>
      <c r="K522" s="52"/>
      <c r="L522" s="44"/>
      <c r="M522" s="51"/>
      <c r="N522" s="55"/>
      <c r="O522" s="56"/>
      <c r="P522" s="57"/>
      <c r="Q522" s="42"/>
      <c r="R522" s="58"/>
      <c r="S522" s="57"/>
      <c r="T522" s="58"/>
      <c r="U522" s="160"/>
    </row>
    <row r="523" spans="1:21" x14ac:dyDescent="0.2">
      <c r="A523" s="158"/>
      <c r="B523" s="204">
        <f t="shared" si="44"/>
        <v>40389</v>
      </c>
      <c r="C523" s="205"/>
      <c r="D523" s="49"/>
      <c r="E523" s="54"/>
      <c r="F523" s="43"/>
      <c r="G523" s="53"/>
      <c r="H523" s="46"/>
      <c r="I523" s="41"/>
      <c r="J523" s="44"/>
      <c r="K523" s="52"/>
      <c r="L523" s="44"/>
      <c r="M523" s="51"/>
      <c r="N523" s="55"/>
      <c r="O523" s="56"/>
      <c r="P523" s="57"/>
      <c r="Q523" s="42"/>
      <c r="R523" s="58"/>
      <c r="S523" s="57"/>
      <c r="T523" s="58"/>
      <c r="U523" s="160"/>
    </row>
    <row r="524" spans="1:21" x14ac:dyDescent="0.2">
      <c r="A524" s="158"/>
      <c r="B524" s="204">
        <f t="shared" si="44"/>
        <v>40390</v>
      </c>
      <c r="C524" s="205"/>
      <c r="D524" s="49"/>
      <c r="E524" s="54"/>
      <c r="F524" s="43"/>
      <c r="G524" s="53"/>
      <c r="H524" s="46"/>
      <c r="I524" s="41"/>
      <c r="J524" s="44"/>
      <c r="K524" s="52"/>
      <c r="L524" s="44"/>
      <c r="M524" s="51"/>
      <c r="N524" s="55"/>
      <c r="O524" s="56"/>
      <c r="P524" s="57"/>
      <c r="Q524" s="42"/>
      <c r="R524" s="58"/>
      <c r="S524" s="57"/>
      <c r="T524" s="58"/>
      <c r="U524" s="160"/>
    </row>
    <row r="525" spans="1:21" ht="15.75" thickBot="1" x14ac:dyDescent="0.25">
      <c r="A525" s="158"/>
      <c r="B525" s="221">
        <f t="shared" si="44"/>
        <v>40391</v>
      </c>
      <c r="C525" s="222"/>
      <c r="D525" s="82"/>
      <c r="E525" s="83">
        <f>LOOKUP(D526,$Z$10:$Z$62,$AA$10:$AA$62)</f>
        <v>198.47589382552098</v>
      </c>
      <c r="F525" s="84"/>
      <c r="G525" s="85"/>
      <c r="H525" s="86">
        <f>H526/7</f>
        <v>149.29515428092654</v>
      </c>
      <c r="I525" s="87"/>
      <c r="J525" s="13"/>
      <c r="K525" s="83">
        <f>K526/7</f>
        <v>9.5948599035861246</v>
      </c>
      <c r="L525" s="13"/>
      <c r="M525" s="9"/>
      <c r="N525" s="86">
        <f>N526/7</f>
        <v>20.06919011442525</v>
      </c>
      <c r="O525" s="88"/>
      <c r="P525" s="89"/>
      <c r="Q525" s="90"/>
      <c r="R525" s="91"/>
      <c r="S525" s="89"/>
      <c r="T525" s="91"/>
      <c r="U525" s="160"/>
    </row>
    <row r="526" spans="1:21" ht="18" thickBot="1" x14ac:dyDescent="0.25">
      <c r="A526" s="158"/>
      <c r="B526" s="131">
        <v>5</v>
      </c>
      <c r="C526" s="132" t="s">
        <v>29</v>
      </c>
      <c r="D526" s="102">
        <f>D518+1</f>
        <v>44</v>
      </c>
      <c r="E526" s="98">
        <f>LOOKUP(D526,$Z$10:$Z$62,$AB$10:$AB$62)</f>
        <v>1389.331256778647</v>
      </c>
      <c r="F526" s="99"/>
      <c r="G526" s="100"/>
      <c r="H526" s="101">
        <f>LOOKUP(D526,$Z$10:$Z$62,$AC$10:$AC$62)</f>
        <v>1045.0660799664859</v>
      </c>
      <c r="I526" s="72"/>
      <c r="J526" s="75"/>
      <c r="K526" s="98">
        <f>LOOKUP(D526,$Z$10:$Z$62,$AD$10:$AD$62)</f>
        <v>67.164019325102871</v>
      </c>
      <c r="L526" s="75"/>
      <c r="M526" s="73"/>
      <c r="N526" s="101">
        <f>LOOKUP(D526,$Z$10:$Z$62,$AE$10:$AE$62)</f>
        <v>140.48433080097675</v>
      </c>
      <c r="O526" s="81"/>
      <c r="P526" s="104"/>
      <c r="Q526" s="80"/>
      <c r="R526" s="105"/>
      <c r="S526" s="79"/>
      <c r="T526" s="81"/>
      <c r="U526" s="160"/>
    </row>
    <row r="527" spans="1:21" ht="18" thickBot="1" x14ac:dyDescent="0.25">
      <c r="A527" s="158"/>
      <c r="B527" s="217" t="s">
        <v>0</v>
      </c>
      <c r="C527" s="218"/>
      <c r="D527" s="135"/>
      <c r="E527" s="37">
        <f>E494+E502+E510+E518+E526</f>
        <v>6688.2051089749693</v>
      </c>
      <c r="F527" s="32"/>
      <c r="G527" s="108"/>
      <c r="H527" s="37">
        <f>H494+H502+H510+H518+H526</f>
        <v>5448.4906876829964</v>
      </c>
      <c r="I527" s="14"/>
      <c r="J527" s="15"/>
      <c r="K527" s="36">
        <f>K494+K502+K510+K518+K526</f>
        <v>353.39572805037045</v>
      </c>
      <c r="L527" s="14"/>
      <c r="M527" s="15"/>
      <c r="N527" s="37">
        <f>N494+N502+N510+N518+N526</f>
        <v>697.43252659462428</v>
      </c>
      <c r="O527" s="10"/>
      <c r="P527" s="59"/>
      <c r="Q527" s="112"/>
      <c r="R527" s="26"/>
      <c r="S527" s="59"/>
      <c r="T527" s="26"/>
      <c r="U527" s="160"/>
    </row>
    <row r="528" spans="1:21" ht="18" thickBot="1" x14ac:dyDescent="0.25">
      <c r="A528" s="158"/>
      <c r="B528" s="217" t="s">
        <v>1</v>
      </c>
      <c r="C528" s="218"/>
      <c r="D528" s="135"/>
      <c r="E528" s="140">
        <f>E527/35</f>
        <v>191.09157454214198</v>
      </c>
      <c r="F528" s="141"/>
      <c r="G528" s="142"/>
      <c r="H528" s="140">
        <f>H527/35</f>
        <v>155.67116250522847</v>
      </c>
      <c r="I528" s="141"/>
      <c r="J528" s="142"/>
      <c r="K528" s="144">
        <f>K527/35</f>
        <v>10.097020801439156</v>
      </c>
      <c r="L528" s="141"/>
      <c r="M528" s="142"/>
      <c r="N528" s="145">
        <f>N527/35</f>
        <v>19.926643616989264</v>
      </c>
      <c r="O528" s="81"/>
      <c r="P528" s="104"/>
      <c r="Q528" s="80"/>
      <c r="R528" s="105"/>
      <c r="S528" s="104"/>
      <c r="T528" s="105"/>
      <c r="U528" s="160"/>
    </row>
    <row r="529" spans="1:21" ht="15.75" thickBot="1" x14ac:dyDescent="0.25">
      <c r="A529" s="158"/>
      <c r="B529" s="219" t="s">
        <v>45</v>
      </c>
      <c r="C529" s="220"/>
      <c r="D529" s="27"/>
      <c r="E529" s="31"/>
      <c r="F529" s="33"/>
      <c r="G529" s="109"/>
      <c r="H529" s="28"/>
      <c r="I529" s="72"/>
      <c r="J529" s="11"/>
      <c r="K529" s="7"/>
      <c r="L529" s="154"/>
      <c r="M529" s="11"/>
      <c r="N529" s="29"/>
      <c r="O529" s="111"/>
      <c r="P529" s="60"/>
      <c r="Q529" s="113"/>
      <c r="R529" s="30"/>
      <c r="S529" s="60"/>
      <c r="T529" s="30"/>
      <c r="U529" s="160"/>
    </row>
    <row r="530" spans="1:21" x14ac:dyDescent="0.2">
      <c r="A530" s="158"/>
      <c r="B530" s="161"/>
      <c r="C530" s="161"/>
      <c r="D530" s="161"/>
      <c r="E530" s="162" t="str">
        <f>$E$53</f>
        <v>＊作成：㈲日本養鶏コンサルタント　2009年</v>
      </c>
      <c r="F530" s="161"/>
      <c r="G530" s="161"/>
      <c r="H530" s="161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59"/>
    </row>
    <row r="531" spans="1:21" x14ac:dyDescent="0.2">
      <c r="A531" s="163"/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</row>
    <row r="532" spans="1:21" ht="24.95" customHeight="1" x14ac:dyDescent="0.25">
      <c r="A532" s="163"/>
      <c r="B532" s="1"/>
      <c r="C532" s="1"/>
      <c r="D532" s="203" t="str">
        <f>D479</f>
        <v>2010年</v>
      </c>
      <c r="E532" s="203"/>
      <c r="F532" s="50">
        <f>F479+1</f>
        <v>8</v>
      </c>
      <c r="G532" s="19" t="s">
        <v>16</v>
      </c>
      <c r="H532" s="16"/>
      <c r="I532" s="4"/>
      <c r="J532" s="1"/>
      <c r="K532" s="1"/>
      <c r="L532" s="201" t="s">
        <v>52</v>
      </c>
      <c r="M532" s="201"/>
      <c r="N532" s="201"/>
      <c r="O532" s="201"/>
      <c r="P532" s="201"/>
      <c r="Q532" s="201"/>
      <c r="R532" s="5"/>
      <c r="S532" s="1"/>
      <c r="T532" s="1"/>
      <c r="U532" s="165"/>
    </row>
    <row r="533" spans="1:21" ht="15.75" customHeight="1" thickBot="1" x14ac:dyDescent="0.25">
      <c r="A533" s="163"/>
      <c r="B533" s="1"/>
      <c r="C533" s="1"/>
      <c r="D533" s="1"/>
      <c r="E533" s="3"/>
      <c r="F533" s="3"/>
      <c r="G533" s="3"/>
      <c r="H533" s="3"/>
      <c r="I533" s="3"/>
      <c r="J533" s="1"/>
      <c r="K533" s="1"/>
      <c r="L533" s="202"/>
      <c r="M533" s="202"/>
      <c r="N533" s="202"/>
      <c r="O533" s="202"/>
      <c r="P533" s="202"/>
      <c r="Q533" s="202"/>
      <c r="R533" s="1"/>
      <c r="S533" s="152" t="str">
        <f>$S$3</f>
        <v>Ａ養鶏場</v>
      </c>
      <c r="T533" s="1"/>
      <c r="U533" s="165"/>
    </row>
    <row r="534" spans="1:21" ht="16.5" thickTop="1" thickBot="1" x14ac:dyDescent="0.25">
      <c r="A534" s="16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65"/>
    </row>
    <row r="535" spans="1:21" x14ac:dyDescent="0.2">
      <c r="A535" s="163"/>
      <c r="B535" s="23"/>
      <c r="C535" s="34"/>
      <c r="D535" s="24"/>
      <c r="E535" s="210" t="s">
        <v>3</v>
      </c>
      <c r="F535" s="211"/>
      <c r="G535" s="212"/>
      <c r="H535" s="210" t="s">
        <v>20</v>
      </c>
      <c r="I535" s="211"/>
      <c r="J535" s="212"/>
      <c r="K535" s="210" t="s">
        <v>31</v>
      </c>
      <c r="L535" s="211"/>
      <c r="M535" s="212"/>
      <c r="N535" s="210" t="s">
        <v>30</v>
      </c>
      <c r="O535" s="212"/>
      <c r="P535" s="210" t="s">
        <v>6</v>
      </c>
      <c r="Q535" s="211"/>
      <c r="R535" s="212"/>
      <c r="S535" s="155" t="s">
        <v>12</v>
      </c>
      <c r="T535" s="156"/>
      <c r="U535" s="166"/>
    </row>
    <row r="536" spans="1:21" x14ac:dyDescent="0.2">
      <c r="A536" s="163"/>
      <c r="B536" s="213" t="s">
        <v>51</v>
      </c>
      <c r="C536" s="214"/>
      <c r="D536" s="134" t="s">
        <v>44</v>
      </c>
      <c r="E536" s="8" t="s">
        <v>2</v>
      </c>
      <c r="F536" s="87" t="s">
        <v>4</v>
      </c>
      <c r="G536" s="25" t="s">
        <v>19</v>
      </c>
      <c r="H536" s="6" t="s">
        <v>2</v>
      </c>
      <c r="I536" s="87" t="s">
        <v>4</v>
      </c>
      <c r="J536" s="6" t="s">
        <v>17</v>
      </c>
      <c r="K536" s="8" t="s">
        <v>2</v>
      </c>
      <c r="L536" s="13" t="s">
        <v>4</v>
      </c>
      <c r="M536" s="15" t="s">
        <v>53</v>
      </c>
      <c r="N536" s="6" t="s">
        <v>2</v>
      </c>
      <c r="O536" s="9" t="s">
        <v>46</v>
      </c>
      <c r="P536" s="8" t="s">
        <v>7</v>
      </c>
      <c r="Q536" s="87" t="s">
        <v>9</v>
      </c>
      <c r="R536" s="25" t="s">
        <v>9</v>
      </c>
      <c r="S536" s="8"/>
      <c r="T536" s="9" t="s">
        <v>14</v>
      </c>
      <c r="U536" s="166"/>
    </row>
    <row r="537" spans="1:21" x14ac:dyDescent="0.2">
      <c r="A537" s="163"/>
      <c r="B537" s="213" t="s">
        <v>50</v>
      </c>
      <c r="C537" s="214"/>
      <c r="D537" s="134" t="s">
        <v>29</v>
      </c>
      <c r="E537" s="8"/>
      <c r="F537" s="114"/>
      <c r="G537" s="25" t="s">
        <v>37</v>
      </c>
      <c r="H537" s="6"/>
      <c r="I537" s="114"/>
      <c r="J537" s="6" t="s">
        <v>21</v>
      </c>
      <c r="K537" s="8"/>
      <c r="L537" s="14"/>
      <c r="M537" s="15"/>
      <c r="N537" s="4"/>
      <c r="O537" s="15" t="s">
        <v>5</v>
      </c>
      <c r="P537" s="8" t="s">
        <v>8</v>
      </c>
      <c r="Q537" s="114" t="s">
        <v>10</v>
      </c>
      <c r="R537" s="25" t="s">
        <v>11</v>
      </c>
      <c r="S537" s="8" t="s">
        <v>13</v>
      </c>
      <c r="T537" s="15" t="s">
        <v>15</v>
      </c>
      <c r="U537" s="166"/>
    </row>
    <row r="538" spans="1:21" ht="15.75" thickBot="1" x14ac:dyDescent="0.25">
      <c r="A538" s="163"/>
      <c r="B538" s="31"/>
      <c r="C538" s="35"/>
      <c r="D538" s="28"/>
      <c r="E538" s="7" t="s">
        <v>22</v>
      </c>
      <c r="F538" s="115" t="s">
        <v>47</v>
      </c>
      <c r="G538" s="38" t="s">
        <v>23</v>
      </c>
      <c r="H538" s="12" t="s">
        <v>25</v>
      </c>
      <c r="I538" s="115" t="s">
        <v>24</v>
      </c>
      <c r="J538" s="12" t="s">
        <v>18</v>
      </c>
      <c r="K538" s="7" t="s">
        <v>49</v>
      </c>
      <c r="L538" s="154" t="s">
        <v>24</v>
      </c>
      <c r="M538" s="11" t="s">
        <v>54</v>
      </c>
      <c r="N538" s="12" t="s">
        <v>49</v>
      </c>
      <c r="O538" s="11" t="s">
        <v>48</v>
      </c>
      <c r="P538" s="7"/>
      <c r="Q538" s="115" t="s">
        <v>27</v>
      </c>
      <c r="R538" s="38" t="s">
        <v>26</v>
      </c>
      <c r="S538" s="60"/>
      <c r="T538" s="111"/>
      <c r="U538" s="166"/>
    </row>
    <row r="539" spans="1:21" ht="18" thickBot="1" x14ac:dyDescent="0.25">
      <c r="A539" s="163"/>
      <c r="B539" s="223" t="s">
        <v>28</v>
      </c>
      <c r="C539" s="224"/>
      <c r="D539" s="70"/>
      <c r="E539" s="71"/>
      <c r="F539" s="72"/>
      <c r="G539" s="73"/>
      <c r="H539" s="74"/>
      <c r="I539" s="72"/>
      <c r="J539" s="75"/>
      <c r="K539" s="76"/>
      <c r="L539" s="75"/>
      <c r="M539" s="73"/>
      <c r="N539" s="77"/>
      <c r="O539" s="78"/>
      <c r="P539" s="79"/>
      <c r="Q539" s="80"/>
      <c r="R539" s="81"/>
      <c r="S539" s="79"/>
      <c r="T539" s="81"/>
      <c r="U539" s="166"/>
    </row>
    <row r="540" spans="1:21" x14ac:dyDescent="0.2">
      <c r="A540" s="163"/>
      <c r="B540" s="206">
        <f>B525+1</f>
        <v>40392</v>
      </c>
      <c r="C540" s="207"/>
      <c r="D540" s="40"/>
      <c r="E540" s="64"/>
      <c r="F540" s="61"/>
      <c r="G540" s="62"/>
      <c r="H540" s="63"/>
      <c r="I540" s="61"/>
      <c r="J540" s="47"/>
      <c r="K540" s="64"/>
      <c r="L540" s="47"/>
      <c r="M540" s="62"/>
      <c r="N540" s="65"/>
      <c r="O540" s="66"/>
      <c r="P540" s="67"/>
      <c r="Q540" s="68"/>
      <c r="R540" s="69"/>
      <c r="S540" s="67"/>
      <c r="T540" s="69"/>
      <c r="U540" s="166"/>
    </row>
    <row r="541" spans="1:21" x14ac:dyDescent="0.2">
      <c r="A541" s="163"/>
      <c r="B541" s="204">
        <f t="shared" ref="B541:B546" si="45">B540+1</f>
        <v>40393</v>
      </c>
      <c r="C541" s="205"/>
      <c r="D541" s="48"/>
      <c r="E541" s="52"/>
      <c r="F541" s="41"/>
      <c r="G541" s="51"/>
      <c r="H541" s="45"/>
      <c r="I541" s="41"/>
      <c r="J541" s="44"/>
      <c r="K541" s="52"/>
      <c r="L541" s="44"/>
      <c r="M541" s="51"/>
      <c r="N541" s="55"/>
      <c r="O541" s="56"/>
      <c r="P541" s="57"/>
      <c r="Q541" s="42"/>
      <c r="R541" s="58"/>
      <c r="S541" s="57"/>
      <c r="T541" s="58"/>
      <c r="U541" s="166"/>
    </row>
    <row r="542" spans="1:21" x14ac:dyDescent="0.2">
      <c r="A542" s="163"/>
      <c r="B542" s="204">
        <f t="shared" si="45"/>
        <v>40394</v>
      </c>
      <c r="C542" s="205"/>
      <c r="D542" s="48"/>
      <c r="E542" s="52"/>
      <c r="F542" s="41"/>
      <c r="G542" s="51"/>
      <c r="H542" s="45"/>
      <c r="I542" s="41"/>
      <c r="J542" s="44"/>
      <c r="K542" s="52"/>
      <c r="L542" s="44"/>
      <c r="M542" s="51"/>
      <c r="N542" s="55"/>
      <c r="O542" s="56"/>
      <c r="P542" s="57"/>
      <c r="Q542" s="42"/>
      <c r="R542" s="58"/>
      <c r="S542" s="57"/>
      <c r="T542" s="58"/>
      <c r="U542" s="166"/>
    </row>
    <row r="543" spans="1:21" x14ac:dyDescent="0.2">
      <c r="A543" s="163"/>
      <c r="B543" s="204">
        <f t="shared" si="45"/>
        <v>40395</v>
      </c>
      <c r="C543" s="205"/>
      <c r="D543" s="48"/>
      <c r="E543" s="52"/>
      <c r="F543" s="41"/>
      <c r="G543" s="51"/>
      <c r="H543" s="45"/>
      <c r="I543" s="41"/>
      <c r="J543" s="44"/>
      <c r="K543" s="52"/>
      <c r="L543" s="44"/>
      <c r="M543" s="51"/>
      <c r="N543" s="55"/>
      <c r="O543" s="56"/>
      <c r="P543" s="57"/>
      <c r="Q543" s="42"/>
      <c r="R543" s="58"/>
      <c r="S543" s="57"/>
      <c r="T543" s="58"/>
      <c r="U543" s="166"/>
    </row>
    <row r="544" spans="1:21" x14ac:dyDescent="0.2">
      <c r="A544" s="163"/>
      <c r="B544" s="204">
        <f t="shared" si="45"/>
        <v>40396</v>
      </c>
      <c r="C544" s="205"/>
      <c r="D544" s="48"/>
      <c r="E544" s="52"/>
      <c r="F544" s="41"/>
      <c r="G544" s="51"/>
      <c r="H544" s="45"/>
      <c r="I544" s="41"/>
      <c r="J544" s="44"/>
      <c r="K544" s="52"/>
      <c r="L544" s="44"/>
      <c r="M544" s="51"/>
      <c r="N544" s="55"/>
      <c r="O544" s="56"/>
      <c r="P544" s="57"/>
      <c r="Q544" s="42"/>
      <c r="R544" s="58"/>
      <c r="S544" s="57"/>
      <c r="T544" s="58"/>
      <c r="U544" s="166"/>
    </row>
    <row r="545" spans="1:21" x14ac:dyDescent="0.2">
      <c r="A545" s="163"/>
      <c r="B545" s="204">
        <f t="shared" si="45"/>
        <v>40397</v>
      </c>
      <c r="C545" s="205"/>
      <c r="D545" s="48"/>
      <c r="E545" s="52"/>
      <c r="F545" s="41"/>
      <c r="G545" s="51"/>
      <c r="H545" s="45"/>
      <c r="I545" s="41"/>
      <c r="J545" s="44"/>
      <c r="K545" s="52"/>
      <c r="L545" s="44"/>
      <c r="M545" s="51"/>
      <c r="N545" s="55"/>
      <c r="O545" s="56"/>
      <c r="P545" s="57"/>
      <c r="Q545" s="42"/>
      <c r="R545" s="58"/>
      <c r="S545" s="57"/>
      <c r="T545" s="58"/>
      <c r="U545" s="166"/>
    </row>
    <row r="546" spans="1:21" ht="15.75" thickBot="1" x14ac:dyDescent="0.25">
      <c r="A546" s="164"/>
      <c r="B546" s="221">
        <f t="shared" si="45"/>
        <v>40398</v>
      </c>
      <c r="C546" s="222"/>
      <c r="D546" s="82"/>
      <c r="E546" s="83">
        <f>LOOKUP(D547,$Z$10:$Z$62,$AA$10:$AA$62)</f>
        <v>198.2460069324739</v>
      </c>
      <c r="F546" s="84"/>
      <c r="G546" s="85"/>
      <c r="H546" s="86">
        <f>H547/7</f>
        <v>153.86541861487086</v>
      </c>
      <c r="I546" s="87"/>
      <c r="J546" s="13"/>
      <c r="K546" s="83">
        <f>K547/7</f>
        <v>9.789587390207247</v>
      </c>
      <c r="L546" s="13"/>
      <c r="M546" s="9"/>
      <c r="N546" s="86">
        <f>N547/7</f>
        <v>20.314330971682207</v>
      </c>
      <c r="O546" s="88"/>
      <c r="P546" s="89"/>
      <c r="Q546" s="90"/>
      <c r="R546" s="91"/>
      <c r="S546" s="89"/>
      <c r="T546" s="91"/>
      <c r="U546" s="166"/>
    </row>
    <row r="547" spans="1:21" ht="18" thickBot="1" x14ac:dyDescent="0.25">
      <c r="A547" s="164"/>
      <c r="B547" s="130">
        <v>1</v>
      </c>
      <c r="C547" s="96" t="s">
        <v>29</v>
      </c>
      <c r="D547" s="97">
        <f>D526+1</f>
        <v>45</v>
      </c>
      <c r="E547" s="98">
        <f>LOOKUP(D547,$Z$10:$Z$62,$AB$10:$AB$62)</f>
        <v>1387.7220485273174</v>
      </c>
      <c r="F547" s="99"/>
      <c r="G547" s="100"/>
      <c r="H547" s="101">
        <f>LOOKUP(D547,$Z$10:$Z$62,$AC$10:$AC$62)</f>
        <v>1077.0579303040961</v>
      </c>
      <c r="I547" s="72"/>
      <c r="J547" s="75"/>
      <c r="K547" s="98">
        <f>LOOKUP(D547,$Z$10:$Z$62,$AD$10:$AD$62)</f>
        <v>68.527111731450731</v>
      </c>
      <c r="L547" s="75"/>
      <c r="M547" s="73"/>
      <c r="N547" s="101">
        <f>LOOKUP(D547,$Z$10:$Z$62,$AE$10:$AE$62)</f>
        <v>142.20031680177544</v>
      </c>
      <c r="O547" s="78"/>
      <c r="P547" s="79"/>
      <c r="Q547" s="80"/>
      <c r="R547" s="81"/>
      <c r="S547" s="79"/>
      <c r="T547" s="81"/>
      <c r="U547" s="166"/>
    </row>
    <row r="548" spans="1:21" x14ac:dyDescent="0.2">
      <c r="A548" s="164"/>
      <c r="B548" s="206">
        <f>B546+1</f>
        <v>40399</v>
      </c>
      <c r="C548" s="207"/>
      <c r="D548" s="39"/>
      <c r="E548" s="92"/>
      <c r="F548" s="93"/>
      <c r="G548" s="94"/>
      <c r="H548" s="95"/>
      <c r="I548" s="61"/>
      <c r="J548" s="47"/>
      <c r="K548" s="64"/>
      <c r="L548" s="47"/>
      <c r="M548" s="62"/>
      <c r="N548" s="65"/>
      <c r="O548" s="66"/>
      <c r="P548" s="67"/>
      <c r="Q548" s="68"/>
      <c r="R548" s="69"/>
      <c r="S548" s="67"/>
      <c r="T548" s="69"/>
      <c r="U548" s="166"/>
    </row>
    <row r="549" spans="1:21" x14ac:dyDescent="0.2">
      <c r="A549" s="164"/>
      <c r="B549" s="204">
        <f t="shared" ref="B549:B554" si="46">B548+1</f>
        <v>40400</v>
      </c>
      <c r="C549" s="205"/>
      <c r="D549" s="49"/>
      <c r="E549" s="54"/>
      <c r="F549" s="43"/>
      <c r="G549" s="53"/>
      <c r="H549" s="46"/>
      <c r="I549" s="41"/>
      <c r="J549" s="44"/>
      <c r="K549" s="52"/>
      <c r="L549" s="44"/>
      <c r="M549" s="51"/>
      <c r="N549" s="55"/>
      <c r="O549" s="56"/>
      <c r="P549" s="57"/>
      <c r="Q549" s="42"/>
      <c r="R549" s="58"/>
      <c r="S549" s="57"/>
      <c r="T549" s="58"/>
      <c r="U549" s="166"/>
    </row>
    <row r="550" spans="1:21" x14ac:dyDescent="0.2">
      <c r="A550" s="164"/>
      <c r="B550" s="204">
        <f t="shared" si="46"/>
        <v>40401</v>
      </c>
      <c r="C550" s="205"/>
      <c r="D550" s="49"/>
      <c r="E550" s="54"/>
      <c r="F550" s="43"/>
      <c r="G550" s="53"/>
      <c r="H550" s="46"/>
      <c r="I550" s="41"/>
      <c r="J550" s="44"/>
      <c r="K550" s="52"/>
      <c r="L550" s="44"/>
      <c r="M550" s="51"/>
      <c r="N550" s="55"/>
      <c r="O550" s="56"/>
      <c r="P550" s="57"/>
      <c r="Q550" s="42"/>
      <c r="R550" s="58"/>
      <c r="S550" s="57"/>
      <c r="T550" s="58"/>
      <c r="U550" s="166"/>
    </row>
    <row r="551" spans="1:21" x14ac:dyDescent="0.2">
      <c r="A551" s="164"/>
      <c r="B551" s="204">
        <f t="shared" si="46"/>
        <v>40402</v>
      </c>
      <c r="C551" s="205"/>
      <c r="D551" s="49"/>
      <c r="E551" s="54"/>
      <c r="F551" s="43"/>
      <c r="G551" s="53"/>
      <c r="H551" s="46"/>
      <c r="I551" s="41"/>
      <c r="J551" s="44"/>
      <c r="K551" s="52"/>
      <c r="L551" s="44"/>
      <c r="M551" s="51"/>
      <c r="N551" s="55"/>
      <c r="O551" s="56"/>
      <c r="P551" s="57"/>
      <c r="Q551" s="42"/>
      <c r="R551" s="58"/>
      <c r="S551" s="57"/>
      <c r="T551" s="58"/>
      <c r="U551" s="166"/>
    </row>
    <row r="552" spans="1:21" x14ac:dyDescent="0.2">
      <c r="A552" s="164"/>
      <c r="B552" s="204">
        <f t="shared" si="46"/>
        <v>40403</v>
      </c>
      <c r="C552" s="205"/>
      <c r="D552" s="49"/>
      <c r="E552" s="54"/>
      <c r="F552" s="43"/>
      <c r="G552" s="53"/>
      <c r="H552" s="46"/>
      <c r="I552" s="41"/>
      <c r="J552" s="44"/>
      <c r="K552" s="52"/>
      <c r="L552" s="44"/>
      <c r="M552" s="51"/>
      <c r="N552" s="55"/>
      <c r="O552" s="56"/>
      <c r="P552" s="57"/>
      <c r="Q552" s="42"/>
      <c r="R552" s="58"/>
      <c r="S552" s="57"/>
      <c r="T552" s="58"/>
      <c r="U552" s="166"/>
    </row>
    <row r="553" spans="1:21" x14ac:dyDescent="0.2">
      <c r="A553" s="164"/>
      <c r="B553" s="204">
        <f t="shared" si="46"/>
        <v>40404</v>
      </c>
      <c r="C553" s="205"/>
      <c r="D553" s="49"/>
      <c r="E553" s="54"/>
      <c r="F553" s="43"/>
      <c r="G553" s="53"/>
      <c r="H553" s="46"/>
      <c r="I553" s="41"/>
      <c r="J553" s="44"/>
      <c r="K553" s="52"/>
      <c r="L553" s="44"/>
      <c r="M553" s="51"/>
      <c r="N553" s="55"/>
      <c r="O553" s="56"/>
      <c r="P553" s="57"/>
      <c r="Q553" s="42"/>
      <c r="R553" s="58"/>
      <c r="S553" s="57"/>
      <c r="T553" s="58"/>
      <c r="U553" s="166"/>
    </row>
    <row r="554" spans="1:21" ht="15.75" thickBot="1" x14ac:dyDescent="0.25">
      <c r="A554" s="164"/>
      <c r="B554" s="221">
        <f t="shared" si="46"/>
        <v>40405</v>
      </c>
      <c r="C554" s="222"/>
      <c r="D554" s="82"/>
      <c r="E554" s="83">
        <f>LOOKUP(D555,$Z$10:$Z$62,$AA$10:$AA$62)</f>
        <v>197.97602368717216</v>
      </c>
      <c r="F554" s="84"/>
      <c r="G554" s="85"/>
      <c r="H554" s="86">
        <f>H555/7</f>
        <v>163.09444086762255</v>
      </c>
      <c r="I554" s="87"/>
      <c r="J554" s="13"/>
      <c r="K554" s="83">
        <f>K555/7</f>
        <v>10.280055613962743</v>
      </c>
      <c r="L554" s="13"/>
      <c r="M554" s="9"/>
      <c r="N554" s="86">
        <f>N555/7</f>
        <v>20.483885457155161</v>
      </c>
      <c r="O554" s="88"/>
      <c r="P554" s="89"/>
      <c r="Q554" s="90"/>
      <c r="R554" s="91"/>
      <c r="S554" s="89"/>
      <c r="T554" s="91"/>
      <c r="U554" s="166"/>
    </row>
    <row r="555" spans="1:21" ht="18" thickBot="1" x14ac:dyDescent="0.25">
      <c r="A555" s="164"/>
      <c r="B555" s="130">
        <v>2</v>
      </c>
      <c r="C555" s="96" t="s">
        <v>29</v>
      </c>
      <c r="D555" s="102">
        <f>D547+1</f>
        <v>46</v>
      </c>
      <c r="E555" s="98">
        <f>LOOKUP(D555,$Z$10:$Z$62,$AB$10:$AB$62)</f>
        <v>1385.8321658102052</v>
      </c>
      <c r="F555" s="99"/>
      <c r="G555" s="100"/>
      <c r="H555" s="101">
        <f>LOOKUP(D555,$Z$10:$Z$62,$AC$10:$AC$62)</f>
        <v>1141.6610860733579</v>
      </c>
      <c r="I555" s="72"/>
      <c r="J555" s="75"/>
      <c r="K555" s="98">
        <f>LOOKUP(D555,$Z$10:$Z$62,$AD$10:$AD$62)</f>
        <v>71.960389297739198</v>
      </c>
      <c r="L555" s="75"/>
      <c r="M555" s="73"/>
      <c r="N555" s="101">
        <f>LOOKUP(D555,$Z$10:$Z$62,$AE$10:$AE$62)</f>
        <v>143.38719820008612</v>
      </c>
      <c r="O555" s="78"/>
      <c r="P555" s="79"/>
      <c r="Q555" s="80"/>
      <c r="R555" s="81"/>
      <c r="S555" s="79"/>
      <c r="T555" s="81"/>
      <c r="U555" s="166"/>
    </row>
    <row r="556" spans="1:21" x14ac:dyDescent="0.2">
      <c r="A556" s="164"/>
      <c r="B556" s="206">
        <f>B554+1</f>
        <v>40406</v>
      </c>
      <c r="C556" s="207"/>
      <c r="D556" s="39"/>
      <c r="E556" s="92"/>
      <c r="F556" s="93"/>
      <c r="G556" s="94"/>
      <c r="H556" s="95"/>
      <c r="I556" s="61"/>
      <c r="J556" s="47"/>
      <c r="K556" s="64"/>
      <c r="L556" s="47"/>
      <c r="M556" s="62"/>
      <c r="N556" s="65"/>
      <c r="O556" s="66"/>
      <c r="P556" s="67"/>
      <c r="Q556" s="68"/>
      <c r="R556" s="69"/>
      <c r="S556" s="67"/>
      <c r="T556" s="69"/>
      <c r="U556" s="166"/>
    </row>
    <row r="557" spans="1:21" x14ac:dyDescent="0.2">
      <c r="A557" s="164"/>
      <c r="B557" s="204">
        <f t="shared" ref="B557:B562" si="47">B556+1</f>
        <v>40407</v>
      </c>
      <c r="C557" s="205"/>
      <c r="D557" s="49"/>
      <c r="E557" s="54"/>
      <c r="F557" s="43"/>
      <c r="G557" s="53"/>
      <c r="H557" s="46"/>
      <c r="I557" s="41"/>
      <c r="J557" s="44"/>
      <c r="K557" s="52"/>
      <c r="L557" s="44"/>
      <c r="M557" s="51"/>
      <c r="N557" s="55"/>
      <c r="O557" s="56"/>
      <c r="P557" s="57"/>
      <c r="Q557" s="42"/>
      <c r="R557" s="58"/>
      <c r="S557" s="57"/>
      <c r="T557" s="58"/>
      <c r="U557" s="166"/>
    </row>
    <row r="558" spans="1:21" x14ac:dyDescent="0.2">
      <c r="A558" s="164"/>
      <c r="B558" s="204">
        <f t="shared" si="47"/>
        <v>40408</v>
      </c>
      <c r="C558" s="205"/>
      <c r="D558" s="49"/>
      <c r="E558" s="54"/>
      <c r="F558" s="43"/>
      <c r="G558" s="53"/>
      <c r="H558" s="46"/>
      <c r="I558" s="41"/>
      <c r="J558" s="44"/>
      <c r="K558" s="52"/>
      <c r="L558" s="44"/>
      <c r="M558" s="51"/>
      <c r="N558" s="55"/>
      <c r="O558" s="56"/>
      <c r="P558" s="57"/>
      <c r="Q558" s="42"/>
      <c r="R558" s="58"/>
      <c r="S558" s="57"/>
      <c r="T558" s="58"/>
      <c r="U558" s="166"/>
    </row>
    <row r="559" spans="1:21" x14ac:dyDescent="0.2">
      <c r="A559" s="164"/>
      <c r="B559" s="204">
        <f t="shared" si="47"/>
        <v>40409</v>
      </c>
      <c r="C559" s="205"/>
      <c r="D559" s="49"/>
      <c r="E559" s="54"/>
      <c r="F559" s="43"/>
      <c r="G559" s="53"/>
      <c r="H559" s="46"/>
      <c r="I559" s="41"/>
      <c r="J559" s="44"/>
      <c r="K559" s="52"/>
      <c r="L559" s="44"/>
      <c r="M559" s="51"/>
      <c r="N559" s="55"/>
      <c r="O559" s="56"/>
      <c r="P559" s="57"/>
      <c r="Q559" s="42"/>
      <c r="R559" s="58"/>
      <c r="S559" s="57"/>
      <c r="T559" s="58"/>
      <c r="U559" s="166"/>
    </row>
    <row r="560" spans="1:21" x14ac:dyDescent="0.2">
      <c r="A560" s="164"/>
      <c r="B560" s="204">
        <f t="shared" si="47"/>
        <v>40410</v>
      </c>
      <c r="C560" s="205"/>
      <c r="D560" s="49"/>
      <c r="E560" s="54"/>
      <c r="F560" s="43"/>
      <c r="G560" s="53"/>
      <c r="H560" s="46"/>
      <c r="I560" s="41"/>
      <c r="J560" s="44"/>
      <c r="K560" s="52"/>
      <c r="L560" s="44"/>
      <c r="M560" s="51"/>
      <c r="N560" s="55"/>
      <c r="O560" s="56"/>
      <c r="P560" s="57"/>
      <c r="Q560" s="42"/>
      <c r="R560" s="58"/>
      <c r="S560" s="57"/>
      <c r="T560" s="58"/>
      <c r="U560" s="166"/>
    </row>
    <row r="561" spans="1:21" x14ac:dyDescent="0.2">
      <c r="A561" s="164"/>
      <c r="B561" s="204">
        <f t="shared" si="47"/>
        <v>40411</v>
      </c>
      <c r="C561" s="205"/>
      <c r="D561" s="49"/>
      <c r="E561" s="54"/>
      <c r="F561" s="43"/>
      <c r="G561" s="53"/>
      <c r="H561" s="46"/>
      <c r="I561" s="41"/>
      <c r="J561" s="44"/>
      <c r="K561" s="52"/>
      <c r="L561" s="44"/>
      <c r="M561" s="51"/>
      <c r="N561" s="55"/>
      <c r="O561" s="56"/>
      <c r="P561" s="57"/>
      <c r="Q561" s="42"/>
      <c r="R561" s="58"/>
      <c r="S561" s="57"/>
      <c r="T561" s="58"/>
      <c r="U561" s="166"/>
    </row>
    <row r="562" spans="1:21" ht="15.75" thickBot="1" x14ac:dyDescent="0.25">
      <c r="A562" s="164"/>
      <c r="B562" s="221">
        <f t="shared" si="47"/>
        <v>40412</v>
      </c>
      <c r="C562" s="222"/>
      <c r="D562" s="82"/>
      <c r="E562" s="83">
        <f>LOOKUP(D563,$Z$10:$Z$62,$AA$10:$AA$62)</f>
        <v>197.60908844765828</v>
      </c>
      <c r="F562" s="84"/>
      <c r="G562" s="85"/>
      <c r="H562" s="86">
        <f>H563/7</f>
        <v>124.55659197430698</v>
      </c>
      <c r="I562" s="87"/>
      <c r="J562" s="13"/>
      <c r="K562" s="83">
        <f>K563/7</f>
        <v>7.7614390874632875</v>
      </c>
      <c r="L562" s="13"/>
      <c r="M562" s="9"/>
      <c r="N562" s="86">
        <f>N563/7</f>
        <v>14.960048556226798</v>
      </c>
      <c r="O562" s="88"/>
      <c r="P562" s="89"/>
      <c r="Q562" s="90"/>
      <c r="R562" s="91"/>
      <c r="S562" s="89"/>
      <c r="T562" s="91"/>
      <c r="U562" s="166"/>
    </row>
    <row r="563" spans="1:21" ht="18" thickBot="1" x14ac:dyDescent="0.25">
      <c r="A563" s="164"/>
      <c r="B563" s="130">
        <v>3</v>
      </c>
      <c r="C563" s="96" t="s">
        <v>29</v>
      </c>
      <c r="D563" s="102">
        <f>D555+1</f>
        <v>47</v>
      </c>
      <c r="E563" s="98">
        <f>LOOKUP(D563,$Z$10:$Z$62,$AB$10:$AB$62)</f>
        <v>1383.263619133608</v>
      </c>
      <c r="F563" s="99"/>
      <c r="G563" s="100"/>
      <c r="H563" s="101">
        <f>LOOKUP(D563,$Z$10:$Z$62,$AC$10:$AC$62)</f>
        <v>871.89614382014884</v>
      </c>
      <c r="I563" s="72"/>
      <c r="J563" s="75"/>
      <c r="K563" s="98">
        <f>LOOKUP(D563,$Z$10:$Z$62,$AD$10:$AD$62)</f>
        <v>54.330073612243012</v>
      </c>
      <c r="L563" s="75"/>
      <c r="M563" s="73"/>
      <c r="N563" s="101">
        <f>LOOKUP(D563,$Z$10:$Z$62,$AE$10:$AE$62)</f>
        <v>104.72033989358759</v>
      </c>
      <c r="O563" s="78"/>
      <c r="P563" s="79"/>
      <c r="Q563" s="80"/>
      <c r="R563" s="81"/>
      <c r="S563" s="79"/>
      <c r="T563" s="81"/>
      <c r="U563" s="166"/>
    </row>
    <row r="564" spans="1:21" x14ac:dyDescent="0.2">
      <c r="A564" s="164"/>
      <c r="B564" s="206">
        <f>B562+1</f>
        <v>40413</v>
      </c>
      <c r="C564" s="207"/>
      <c r="D564" s="39"/>
      <c r="E564" s="92"/>
      <c r="F564" s="93"/>
      <c r="G564" s="94"/>
      <c r="H564" s="95"/>
      <c r="I564" s="61"/>
      <c r="J564" s="47"/>
      <c r="K564" s="64"/>
      <c r="L564" s="47"/>
      <c r="M564" s="62"/>
      <c r="N564" s="65"/>
      <c r="O564" s="66"/>
      <c r="P564" s="67"/>
      <c r="Q564" s="68"/>
      <c r="R564" s="69"/>
      <c r="S564" s="67"/>
      <c r="T564" s="69"/>
      <c r="U564" s="166"/>
    </row>
    <row r="565" spans="1:21" x14ac:dyDescent="0.2">
      <c r="A565" s="164"/>
      <c r="B565" s="204">
        <f t="shared" ref="B565:B570" si="48">B564+1</f>
        <v>40414</v>
      </c>
      <c r="C565" s="205"/>
      <c r="D565" s="49"/>
      <c r="E565" s="54"/>
      <c r="F565" s="43"/>
      <c r="G565" s="53"/>
      <c r="H565" s="46"/>
      <c r="I565" s="41"/>
      <c r="J565" s="44"/>
      <c r="K565" s="52"/>
      <c r="L565" s="44"/>
      <c r="M565" s="51"/>
      <c r="N565" s="55"/>
      <c r="O565" s="56"/>
      <c r="P565" s="57"/>
      <c r="Q565" s="42"/>
      <c r="R565" s="58"/>
      <c r="S565" s="57"/>
      <c r="T565" s="58"/>
      <c r="U565" s="166"/>
    </row>
    <row r="566" spans="1:21" x14ac:dyDescent="0.2">
      <c r="A566" s="164"/>
      <c r="B566" s="204">
        <f t="shared" si="48"/>
        <v>40415</v>
      </c>
      <c r="C566" s="205"/>
      <c r="D566" s="49"/>
      <c r="E566" s="54"/>
      <c r="F566" s="43"/>
      <c r="G566" s="53"/>
      <c r="H566" s="46"/>
      <c r="I566" s="41"/>
      <c r="J566" s="44"/>
      <c r="K566" s="52"/>
      <c r="L566" s="44"/>
      <c r="M566" s="51"/>
      <c r="N566" s="55"/>
      <c r="O566" s="56"/>
      <c r="P566" s="57"/>
      <c r="Q566" s="42"/>
      <c r="R566" s="58"/>
      <c r="S566" s="57"/>
      <c r="T566" s="58"/>
      <c r="U566" s="166"/>
    </row>
    <row r="567" spans="1:21" x14ac:dyDescent="0.2">
      <c r="A567" s="164"/>
      <c r="B567" s="204">
        <f t="shared" si="48"/>
        <v>40416</v>
      </c>
      <c r="C567" s="205"/>
      <c r="D567" s="49"/>
      <c r="E567" s="54"/>
      <c r="F567" s="43"/>
      <c r="G567" s="53"/>
      <c r="H567" s="46"/>
      <c r="I567" s="41"/>
      <c r="J567" s="44"/>
      <c r="K567" s="52"/>
      <c r="L567" s="44"/>
      <c r="M567" s="51"/>
      <c r="N567" s="55"/>
      <c r="O567" s="56"/>
      <c r="P567" s="57"/>
      <c r="Q567" s="42"/>
      <c r="R567" s="58"/>
      <c r="S567" s="57"/>
      <c r="T567" s="58"/>
      <c r="U567" s="166"/>
    </row>
    <row r="568" spans="1:21" x14ac:dyDescent="0.2">
      <c r="A568" s="164"/>
      <c r="B568" s="204">
        <f t="shared" si="48"/>
        <v>40417</v>
      </c>
      <c r="C568" s="205"/>
      <c r="D568" s="49"/>
      <c r="E568" s="54"/>
      <c r="F568" s="43"/>
      <c r="G568" s="53"/>
      <c r="H568" s="46"/>
      <c r="I568" s="41"/>
      <c r="J568" s="44"/>
      <c r="K568" s="52"/>
      <c r="L568" s="44"/>
      <c r="M568" s="51"/>
      <c r="N568" s="55"/>
      <c r="O568" s="56"/>
      <c r="P568" s="57"/>
      <c r="Q568" s="42"/>
      <c r="R568" s="58"/>
      <c r="S568" s="57"/>
      <c r="T568" s="58"/>
      <c r="U568" s="166"/>
    </row>
    <row r="569" spans="1:21" x14ac:dyDescent="0.2">
      <c r="A569" s="164"/>
      <c r="B569" s="204">
        <f t="shared" si="48"/>
        <v>40418</v>
      </c>
      <c r="C569" s="205"/>
      <c r="D569" s="49"/>
      <c r="E569" s="54"/>
      <c r="F569" s="43"/>
      <c r="G569" s="53"/>
      <c r="H569" s="46"/>
      <c r="I569" s="41"/>
      <c r="J569" s="44"/>
      <c r="K569" s="52"/>
      <c r="L569" s="44"/>
      <c r="M569" s="51"/>
      <c r="N569" s="55"/>
      <c r="O569" s="56"/>
      <c r="P569" s="57"/>
      <c r="Q569" s="42"/>
      <c r="R569" s="58"/>
      <c r="S569" s="57"/>
      <c r="T569" s="58"/>
      <c r="U569" s="166"/>
    </row>
    <row r="570" spans="1:21" ht="15.75" thickBot="1" x14ac:dyDescent="0.25">
      <c r="A570" s="164"/>
      <c r="B570" s="221">
        <f t="shared" si="48"/>
        <v>40419</v>
      </c>
      <c r="C570" s="222"/>
      <c r="D570" s="82"/>
      <c r="E570" s="83">
        <f>LOOKUP(D571,$Z$10:$Z$62,$AA$10:$AA$62)</f>
        <v>197.22853870241852</v>
      </c>
      <c r="F570" s="84"/>
      <c r="G570" s="85"/>
      <c r="H570" s="86">
        <f>H571/7</f>
        <v>128.91608773894254</v>
      </c>
      <c r="I570" s="87"/>
      <c r="J570" s="13"/>
      <c r="K570" s="83">
        <f>K571/7</f>
        <v>8.0494775426900507</v>
      </c>
      <c r="L570" s="13"/>
      <c r="M570" s="9"/>
      <c r="N570" s="86">
        <f>N571/7</f>
        <v>15.251973551657263</v>
      </c>
      <c r="O570" s="88"/>
      <c r="P570" s="89"/>
      <c r="Q570" s="90"/>
      <c r="R570" s="91"/>
      <c r="S570" s="89"/>
      <c r="T570" s="91"/>
      <c r="U570" s="166"/>
    </row>
    <row r="571" spans="1:21" ht="18" thickBot="1" x14ac:dyDescent="0.25">
      <c r="A571" s="164"/>
      <c r="B571" s="130">
        <v>4</v>
      </c>
      <c r="C571" s="96" t="s">
        <v>29</v>
      </c>
      <c r="D571" s="102">
        <f>D563+1</f>
        <v>48</v>
      </c>
      <c r="E571" s="98">
        <f>LOOKUP(D571,$Z$10:$Z$62,$AB$10:$AB$62)</f>
        <v>1380.5997709169296</v>
      </c>
      <c r="F571" s="99"/>
      <c r="G571" s="100"/>
      <c r="H571" s="101">
        <f>LOOKUP(D571,$Z$10:$Z$62,$AC$10:$AC$62)</f>
        <v>902.41261417259773</v>
      </c>
      <c r="I571" s="72"/>
      <c r="J571" s="75"/>
      <c r="K571" s="98">
        <f>LOOKUP(D571,$Z$10:$Z$62,$AD$10:$AD$62)</f>
        <v>56.346342798830349</v>
      </c>
      <c r="L571" s="75"/>
      <c r="M571" s="73"/>
      <c r="N571" s="101">
        <f>LOOKUP(D571,$Z$10:$Z$62,$AE$10:$AE$62)</f>
        <v>106.76381486160085</v>
      </c>
      <c r="O571" s="78"/>
      <c r="P571" s="79"/>
      <c r="Q571" s="80"/>
      <c r="R571" s="81"/>
      <c r="S571" s="79"/>
      <c r="T571" s="81"/>
      <c r="U571" s="166"/>
    </row>
    <row r="572" spans="1:21" x14ac:dyDescent="0.2">
      <c r="A572" s="164"/>
      <c r="B572" s="206"/>
      <c r="C572" s="207"/>
      <c r="D572" s="39"/>
      <c r="E572" s="92"/>
      <c r="F572" s="93"/>
      <c r="G572" s="94"/>
      <c r="H572" s="95"/>
      <c r="I572" s="61"/>
      <c r="J572" s="47"/>
      <c r="K572" s="64"/>
      <c r="L572" s="47"/>
      <c r="M572" s="62"/>
      <c r="N572" s="65"/>
      <c r="O572" s="66"/>
      <c r="P572" s="67"/>
      <c r="Q572" s="68"/>
      <c r="R572" s="69"/>
      <c r="S572" s="67"/>
      <c r="T572" s="69"/>
      <c r="U572" s="166"/>
    </row>
    <row r="573" spans="1:21" x14ac:dyDescent="0.2">
      <c r="A573" s="164"/>
      <c r="B573" s="204"/>
      <c r="C573" s="205"/>
      <c r="D573" s="49"/>
      <c r="E573" s="54"/>
      <c r="F573" s="43"/>
      <c r="G573" s="53"/>
      <c r="H573" s="46"/>
      <c r="I573" s="41"/>
      <c r="J573" s="44"/>
      <c r="K573" s="52"/>
      <c r="L573" s="44"/>
      <c r="M573" s="51"/>
      <c r="N573" s="55"/>
      <c r="O573" s="56"/>
      <c r="P573" s="57"/>
      <c r="Q573" s="42"/>
      <c r="R573" s="58"/>
      <c r="S573" s="57"/>
      <c r="T573" s="58"/>
      <c r="U573" s="166"/>
    </row>
    <row r="574" spans="1:21" x14ac:dyDescent="0.2">
      <c r="A574" s="164"/>
      <c r="B574" s="204"/>
      <c r="C574" s="205"/>
      <c r="D574" s="49"/>
      <c r="E574" s="54"/>
      <c r="F574" s="43"/>
      <c r="G574" s="53"/>
      <c r="H574" s="46"/>
      <c r="I574" s="41"/>
      <c r="J574" s="44"/>
      <c r="K574" s="52"/>
      <c r="L574" s="44"/>
      <c r="M574" s="51"/>
      <c r="N574" s="55"/>
      <c r="O574" s="56"/>
      <c r="P574" s="57"/>
      <c r="Q574" s="42"/>
      <c r="R574" s="58"/>
      <c r="S574" s="57"/>
      <c r="T574" s="58"/>
      <c r="U574" s="166"/>
    </row>
    <row r="575" spans="1:21" x14ac:dyDescent="0.2">
      <c r="A575" s="164"/>
      <c r="B575" s="204"/>
      <c r="C575" s="205"/>
      <c r="D575" s="49"/>
      <c r="E575" s="54"/>
      <c r="F575" s="43"/>
      <c r="G575" s="53"/>
      <c r="H575" s="46"/>
      <c r="I575" s="41"/>
      <c r="J575" s="44"/>
      <c r="K575" s="52"/>
      <c r="L575" s="44"/>
      <c r="M575" s="51"/>
      <c r="N575" s="55"/>
      <c r="O575" s="56"/>
      <c r="P575" s="57"/>
      <c r="Q575" s="42"/>
      <c r="R575" s="58"/>
      <c r="S575" s="57"/>
      <c r="T575" s="58"/>
      <c r="U575" s="166"/>
    </row>
    <row r="576" spans="1:21" x14ac:dyDescent="0.2">
      <c r="A576" s="164"/>
      <c r="B576" s="204"/>
      <c r="C576" s="205"/>
      <c r="D576" s="49"/>
      <c r="E576" s="54"/>
      <c r="F576" s="43"/>
      <c r="G576" s="53"/>
      <c r="H576" s="46"/>
      <c r="I576" s="41"/>
      <c r="J576" s="44"/>
      <c r="K576" s="52"/>
      <c r="L576" s="44"/>
      <c r="M576" s="51"/>
      <c r="N576" s="55"/>
      <c r="O576" s="56"/>
      <c r="P576" s="57"/>
      <c r="Q576" s="42"/>
      <c r="R576" s="58"/>
      <c r="S576" s="57"/>
      <c r="T576" s="58"/>
      <c r="U576" s="166"/>
    </row>
    <row r="577" spans="1:21" x14ac:dyDescent="0.2">
      <c r="A577" s="164"/>
      <c r="B577" s="204"/>
      <c r="C577" s="205"/>
      <c r="D577" s="49"/>
      <c r="E577" s="54"/>
      <c r="F577" s="43"/>
      <c r="G577" s="53"/>
      <c r="H577" s="46"/>
      <c r="I577" s="41"/>
      <c r="J577" s="44"/>
      <c r="K577" s="52"/>
      <c r="L577" s="44"/>
      <c r="M577" s="51"/>
      <c r="N577" s="55"/>
      <c r="O577" s="56"/>
      <c r="P577" s="57"/>
      <c r="Q577" s="42"/>
      <c r="R577" s="58"/>
      <c r="S577" s="57"/>
      <c r="T577" s="58"/>
      <c r="U577" s="166"/>
    </row>
    <row r="578" spans="1:21" ht="15.75" thickBot="1" x14ac:dyDescent="0.25">
      <c r="A578" s="164"/>
      <c r="B578" s="221"/>
      <c r="C578" s="222"/>
      <c r="D578" s="82"/>
      <c r="E578" s="83"/>
      <c r="F578" s="84"/>
      <c r="G578" s="85"/>
      <c r="H578" s="86"/>
      <c r="I578" s="87"/>
      <c r="J578" s="13"/>
      <c r="K578" s="83"/>
      <c r="L578" s="13"/>
      <c r="M578" s="9"/>
      <c r="N578" s="86"/>
      <c r="O578" s="88"/>
      <c r="P578" s="89"/>
      <c r="Q578" s="90"/>
      <c r="R578" s="91"/>
      <c r="S578" s="89"/>
      <c r="T578" s="91"/>
      <c r="U578" s="166"/>
    </row>
    <row r="579" spans="1:21" ht="18" thickBot="1" x14ac:dyDescent="0.25">
      <c r="A579" s="164"/>
      <c r="B579" s="131">
        <v>5</v>
      </c>
      <c r="C579" s="132" t="s">
        <v>29</v>
      </c>
      <c r="D579" s="102"/>
      <c r="E579" s="98"/>
      <c r="F579" s="99"/>
      <c r="G579" s="100"/>
      <c r="H579" s="101"/>
      <c r="I579" s="72"/>
      <c r="J579" s="75"/>
      <c r="K579" s="106"/>
      <c r="L579" s="75"/>
      <c r="M579" s="73"/>
      <c r="N579" s="101"/>
      <c r="O579" s="81"/>
      <c r="P579" s="104"/>
      <c r="Q579" s="80"/>
      <c r="R579" s="105"/>
      <c r="S579" s="79"/>
      <c r="T579" s="81"/>
      <c r="U579" s="166"/>
    </row>
    <row r="580" spans="1:21" ht="18" thickBot="1" x14ac:dyDescent="0.25">
      <c r="A580" s="164"/>
      <c r="B580" s="217" t="s">
        <v>0</v>
      </c>
      <c r="C580" s="218"/>
      <c r="D580" s="135"/>
      <c r="E580" s="37">
        <f>E547+E555+E563+E571+E579</f>
        <v>5537.4176043880598</v>
      </c>
      <c r="F580" s="32"/>
      <c r="G580" s="108"/>
      <c r="H580" s="37">
        <f>H547+H555+H563+H571+H579</f>
        <v>3993.0277743702004</v>
      </c>
      <c r="I580" s="14"/>
      <c r="J580" s="15"/>
      <c r="K580" s="36">
        <f>K547+K555+K563+K571+K579</f>
        <v>251.16391744026328</v>
      </c>
      <c r="L580" s="14"/>
      <c r="M580" s="15"/>
      <c r="N580" s="37">
        <f>N547+N555+N563+N571+N579</f>
        <v>497.07166975705002</v>
      </c>
      <c r="O580" s="10"/>
      <c r="P580" s="59"/>
      <c r="Q580" s="112"/>
      <c r="R580" s="26"/>
      <c r="S580" s="59"/>
      <c r="T580" s="26"/>
      <c r="U580" s="166"/>
    </row>
    <row r="581" spans="1:21" ht="18" thickBot="1" x14ac:dyDescent="0.25">
      <c r="A581" s="164"/>
      <c r="B581" s="217" t="s">
        <v>1</v>
      </c>
      <c r="C581" s="218"/>
      <c r="D581" s="103"/>
      <c r="E581" s="143">
        <f>E580/28</f>
        <v>197.76491444243069</v>
      </c>
      <c r="F581" s="141"/>
      <c r="G581" s="142"/>
      <c r="H581" s="140">
        <f>H580/28</f>
        <v>142.60813479893574</v>
      </c>
      <c r="I581" s="141"/>
      <c r="J581" s="142"/>
      <c r="K581" s="144">
        <f>K580/28</f>
        <v>8.9701399085808315</v>
      </c>
      <c r="L581" s="141"/>
      <c r="M581" s="142"/>
      <c r="N581" s="145">
        <f>N580/28</f>
        <v>17.752559634180358</v>
      </c>
      <c r="O581" s="81"/>
      <c r="P581" s="104"/>
      <c r="Q581" s="80"/>
      <c r="R581" s="105"/>
      <c r="S581" s="104"/>
      <c r="T581" s="105"/>
      <c r="U581" s="166"/>
    </row>
    <row r="582" spans="1:21" ht="15.75" thickBot="1" x14ac:dyDescent="0.25">
      <c r="A582" s="164"/>
      <c r="B582" s="219" t="s">
        <v>45</v>
      </c>
      <c r="C582" s="220"/>
      <c r="D582" s="27"/>
      <c r="E582" s="31"/>
      <c r="F582" s="33"/>
      <c r="G582" s="109"/>
      <c r="H582" s="28"/>
      <c r="I582" s="72"/>
      <c r="J582" s="11"/>
      <c r="K582" s="7"/>
      <c r="L582" s="154"/>
      <c r="M582" s="11"/>
      <c r="N582" s="29"/>
      <c r="O582" s="111"/>
      <c r="P582" s="60"/>
      <c r="Q582" s="113"/>
      <c r="R582" s="30"/>
      <c r="S582" s="60"/>
      <c r="T582" s="30"/>
      <c r="U582" s="166"/>
    </row>
    <row r="583" spans="1:21" x14ac:dyDescent="0.2">
      <c r="A583" s="164"/>
      <c r="B583" s="167"/>
      <c r="C583" s="167"/>
      <c r="D583" s="167"/>
      <c r="E583" s="168" t="str">
        <f>$E$53</f>
        <v>＊作成：㈲日本養鶏コンサルタント　2009年</v>
      </c>
      <c r="F583" s="167"/>
      <c r="G583" s="167"/>
      <c r="H583" s="167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  <c r="U583" s="165"/>
    </row>
    <row r="584" spans="1:21" x14ac:dyDescent="0.2">
      <c r="A584" s="157"/>
      <c r="B584" s="157"/>
      <c r="C584" s="157"/>
      <c r="D584" s="157"/>
      <c r="E584" s="157"/>
      <c r="F584" s="157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  <c r="Q584" s="157"/>
      <c r="R584" s="157"/>
      <c r="S584" s="157"/>
      <c r="T584" s="157"/>
      <c r="U584" s="157"/>
    </row>
    <row r="585" spans="1:21" ht="24.95" customHeight="1" x14ac:dyDescent="0.25">
      <c r="A585" s="157"/>
      <c r="B585" s="1"/>
      <c r="C585" s="1"/>
      <c r="D585" s="203" t="str">
        <f>D532</f>
        <v>2010年</v>
      </c>
      <c r="E585" s="203"/>
      <c r="F585" s="50">
        <f>F532+1</f>
        <v>9</v>
      </c>
      <c r="G585" s="19" t="s">
        <v>16</v>
      </c>
      <c r="H585" s="16"/>
      <c r="I585" s="4"/>
      <c r="J585" s="1"/>
      <c r="K585" s="1"/>
      <c r="L585" s="201" t="s">
        <v>52</v>
      </c>
      <c r="M585" s="201"/>
      <c r="N585" s="201"/>
      <c r="O585" s="201"/>
      <c r="P585" s="201"/>
      <c r="Q585" s="201"/>
      <c r="R585" s="5"/>
      <c r="S585" s="1"/>
      <c r="T585" s="1"/>
      <c r="U585" s="159"/>
    </row>
    <row r="586" spans="1:21" ht="15.75" customHeight="1" thickBot="1" x14ac:dyDescent="0.25">
      <c r="A586" s="157"/>
      <c r="B586" s="1"/>
      <c r="C586" s="1"/>
      <c r="D586" s="1"/>
      <c r="E586" s="3"/>
      <c r="F586" s="3"/>
      <c r="G586" s="3"/>
      <c r="H586" s="3"/>
      <c r="I586" s="3"/>
      <c r="J586" s="1"/>
      <c r="K586" s="1"/>
      <c r="L586" s="202"/>
      <c r="M586" s="202"/>
      <c r="N586" s="202"/>
      <c r="O586" s="202"/>
      <c r="P586" s="202"/>
      <c r="Q586" s="202"/>
      <c r="R586" s="1"/>
      <c r="S586" s="152" t="str">
        <f>$S$3</f>
        <v>Ａ養鶏場</v>
      </c>
      <c r="T586" s="1"/>
      <c r="U586" s="159"/>
    </row>
    <row r="587" spans="1:21" ht="16.5" thickTop="1" thickBot="1" x14ac:dyDescent="0.25">
      <c r="A587" s="15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59"/>
    </row>
    <row r="588" spans="1:21" x14ac:dyDescent="0.2">
      <c r="A588" s="157"/>
      <c r="B588" s="23"/>
      <c r="C588" s="34"/>
      <c r="D588" s="24"/>
      <c r="E588" s="210" t="s">
        <v>3</v>
      </c>
      <c r="F588" s="211"/>
      <c r="G588" s="212"/>
      <c r="H588" s="210" t="s">
        <v>20</v>
      </c>
      <c r="I588" s="211"/>
      <c r="J588" s="212"/>
      <c r="K588" s="210" t="s">
        <v>31</v>
      </c>
      <c r="L588" s="211"/>
      <c r="M588" s="212"/>
      <c r="N588" s="210" t="s">
        <v>30</v>
      </c>
      <c r="O588" s="212"/>
      <c r="P588" s="210" t="s">
        <v>6</v>
      </c>
      <c r="Q588" s="211"/>
      <c r="R588" s="212"/>
      <c r="S588" s="155" t="s">
        <v>12</v>
      </c>
      <c r="T588" s="156"/>
      <c r="U588" s="160"/>
    </row>
    <row r="589" spans="1:21" x14ac:dyDescent="0.2">
      <c r="A589" s="157"/>
      <c r="B589" s="213" t="s">
        <v>51</v>
      </c>
      <c r="C589" s="214"/>
      <c r="D589" s="134" t="s">
        <v>44</v>
      </c>
      <c r="E589" s="8" t="s">
        <v>2</v>
      </c>
      <c r="F589" s="87" t="s">
        <v>4</v>
      </c>
      <c r="G589" s="25" t="s">
        <v>19</v>
      </c>
      <c r="H589" s="6" t="s">
        <v>2</v>
      </c>
      <c r="I589" s="87" t="s">
        <v>4</v>
      </c>
      <c r="J589" s="6" t="s">
        <v>17</v>
      </c>
      <c r="K589" s="8" t="s">
        <v>2</v>
      </c>
      <c r="L589" s="13" t="s">
        <v>4</v>
      </c>
      <c r="M589" s="15" t="s">
        <v>53</v>
      </c>
      <c r="N589" s="6" t="s">
        <v>2</v>
      </c>
      <c r="O589" s="9" t="s">
        <v>46</v>
      </c>
      <c r="P589" s="8" t="s">
        <v>7</v>
      </c>
      <c r="Q589" s="87" t="s">
        <v>9</v>
      </c>
      <c r="R589" s="25" t="s">
        <v>9</v>
      </c>
      <c r="S589" s="8"/>
      <c r="T589" s="9" t="s">
        <v>14</v>
      </c>
      <c r="U589" s="160"/>
    </row>
    <row r="590" spans="1:21" x14ac:dyDescent="0.2">
      <c r="A590" s="157"/>
      <c r="B590" s="213" t="s">
        <v>50</v>
      </c>
      <c r="C590" s="214"/>
      <c r="D590" s="134" t="s">
        <v>29</v>
      </c>
      <c r="E590" s="8"/>
      <c r="F590" s="114"/>
      <c r="G590" s="25" t="s">
        <v>37</v>
      </c>
      <c r="H590" s="6"/>
      <c r="I590" s="114"/>
      <c r="J590" s="6" t="s">
        <v>21</v>
      </c>
      <c r="K590" s="8"/>
      <c r="L590" s="14"/>
      <c r="M590" s="15"/>
      <c r="N590" s="4"/>
      <c r="O590" s="15" t="s">
        <v>5</v>
      </c>
      <c r="P590" s="8" t="s">
        <v>8</v>
      </c>
      <c r="Q590" s="114" t="s">
        <v>10</v>
      </c>
      <c r="R590" s="25" t="s">
        <v>11</v>
      </c>
      <c r="S590" s="8" t="s">
        <v>13</v>
      </c>
      <c r="T590" s="15" t="s">
        <v>15</v>
      </c>
      <c r="U590" s="160"/>
    </row>
    <row r="591" spans="1:21" ht="15.75" thickBot="1" x14ac:dyDescent="0.25">
      <c r="A591" s="157"/>
      <c r="B591" s="31"/>
      <c r="C591" s="35"/>
      <c r="D591" s="28"/>
      <c r="E591" s="7" t="s">
        <v>22</v>
      </c>
      <c r="F591" s="115" t="s">
        <v>47</v>
      </c>
      <c r="G591" s="38" t="s">
        <v>23</v>
      </c>
      <c r="H591" s="12" t="s">
        <v>25</v>
      </c>
      <c r="I591" s="115" t="s">
        <v>24</v>
      </c>
      <c r="J591" s="12" t="s">
        <v>18</v>
      </c>
      <c r="K591" s="7" t="s">
        <v>49</v>
      </c>
      <c r="L591" s="154" t="s">
        <v>24</v>
      </c>
      <c r="M591" s="11" t="s">
        <v>54</v>
      </c>
      <c r="N591" s="12" t="s">
        <v>49</v>
      </c>
      <c r="O591" s="11" t="s">
        <v>48</v>
      </c>
      <c r="P591" s="7"/>
      <c r="Q591" s="115" t="s">
        <v>27</v>
      </c>
      <c r="R591" s="38" t="s">
        <v>26</v>
      </c>
      <c r="S591" s="60"/>
      <c r="T591" s="111"/>
      <c r="U591" s="160"/>
    </row>
    <row r="592" spans="1:21" ht="18" thickBot="1" x14ac:dyDescent="0.25">
      <c r="A592" s="157"/>
      <c r="B592" s="223" t="s">
        <v>28</v>
      </c>
      <c r="C592" s="224"/>
      <c r="D592" s="70"/>
      <c r="E592" s="71"/>
      <c r="F592" s="72"/>
      <c r="G592" s="73"/>
      <c r="H592" s="74"/>
      <c r="I592" s="72"/>
      <c r="J592" s="75"/>
      <c r="K592" s="76"/>
      <c r="L592" s="75"/>
      <c r="M592" s="73"/>
      <c r="N592" s="77"/>
      <c r="O592" s="78"/>
      <c r="P592" s="79"/>
      <c r="Q592" s="80"/>
      <c r="R592" s="81"/>
      <c r="S592" s="79"/>
      <c r="T592" s="81"/>
      <c r="U592" s="160"/>
    </row>
    <row r="593" spans="1:21" x14ac:dyDescent="0.2">
      <c r="A593" s="157"/>
      <c r="B593" s="206">
        <f>B570+1</f>
        <v>40420</v>
      </c>
      <c r="C593" s="207"/>
      <c r="D593" s="40"/>
      <c r="E593" s="64"/>
      <c r="F593" s="61"/>
      <c r="G593" s="62"/>
      <c r="H593" s="63"/>
      <c r="I593" s="61"/>
      <c r="J593" s="47"/>
      <c r="K593" s="64"/>
      <c r="L593" s="47"/>
      <c r="M593" s="62"/>
      <c r="N593" s="65"/>
      <c r="O593" s="66"/>
      <c r="P593" s="67"/>
      <c r="Q593" s="68"/>
      <c r="R593" s="69"/>
      <c r="S593" s="67"/>
      <c r="T593" s="69"/>
      <c r="U593" s="160"/>
    </row>
    <row r="594" spans="1:21" x14ac:dyDescent="0.2">
      <c r="A594" s="157"/>
      <c r="B594" s="204">
        <f t="shared" ref="B594:B599" si="49">B593+1</f>
        <v>40421</v>
      </c>
      <c r="C594" s="205"/>
      <c r="D594" s="48"/>
      <c r="E594" s="52"/>
      <c r="F594" s="41"/>
      <c r="G594" s="51"/>
      <c r="H594" s="45"/>
      <c r="I594" s="41"/>
      <c r="J594" s="44"/>
      <c r="K594" s="52"/>
      <c r="L594" s="44"/>
      <c r="M594" s="51"/>
      <c r="N594" s="55"/>
      <c r="O594" s="56"/>
      <c r="P594" s="57"/>
      <c r="Q594" s="42"/>
      <c r="R594" s="58"/>
      <c r="S594" s="57"/>
      <c r="T594" s="58"/>
      <c r="U594" s="160"/>
    </row>
    <row r="595" spans="1:21" x14ac:dyDescent="0.2">
      <c r="A595" s="157"/>
      <c r="B595" s="204">
        <f t="shared" si="49"/>
        <v>40422</v>
      </c>
      <c r="C595" s="205"/>
      <c r="D595" s="48"/>
      <c r="E595" s="52"/>
      <c r="F595" s="41"/>
      <c r="G595" s="51"/>
      <c r="H595" s="45"/>
      <c r="I595" s="41"/>
      <c r="J595" s="44"/>
      <c r="K595" s="52"/>
      <c r="L595" s="44"/>
      <c r="M595" s="51"/>
      <c r="N595" s="55"/>
      <c r="O595" s="56"/>
      <c r="P595" s="57"/>
      <c r="Q595" s="42"/>
      <c r="R595" s="58"/>
      <c r="S595" s="57"/>
      <c r="T595" s="58"/>
      <c r="U595" s="160"/>
    </row>
    <row r="596" spans="1:21" x14ac:dyDescent="0.2">
      <c r="A596" s="157"/>
      <c r="B596" s="204">
        <f t="shared" si="49"/>
        <v>40423</v>
      </c>
      <c r="C596" s="205"/>
      <c r="D596" s="48"/>
      <c r="E596" s="52"/>
      <c r="F596" s="41"/>
      <c r="G596" s="51"/>
      <c r="H596" s="45"/>
      <c r="I596" s="41"/>
      <c r="J596" s="44"/>
      <c r="K596" s="52"/>
      <c r="L596" s="44"/>
      <c r="M596" s="51"/>
      <c r="N596" s="55"/>
      <c r="O596" s="56"/>
      <c r="P596" s="57"/>
      <c r="Q596" s="42"/>
      <c r="R596" s="58"/>
      <c r="S596" s="57"/>
      <c r="T596" s="58"/>
      <c r="U596" s="160"/>
    </row>
    <row r="597" spans="1:21" x14ac:dyDescent="0.2">
      <c r="A597" s="157"/>
      <c r="B597" s="204">
        <f t="shared" si="49"/>
        <v>40424</v>
      </c>
      <c r="C597" s="205"/>
      <c r="D597" s="48"/>
      <c r="E597" s="52"/>
      <c r="F597" s="41"/>
      <c r="G597" s="51"/>
      <c r="H597" s="45"/>
      <c r="I597" s="41"/>
      <c r="J597" s="44"/>
      <c r="K597" s="52"/>
      <c r="L597" s="44"/>
      <c r="M597" s="51"/>
      <c r="N597" s="55"/>
      <c r="O597" s="56"/>
      <c r="P597" s="57"/>
      <c r="Q597" s="42"/>
      <c r="R597" s="58"/>
      <c r="S597" s="57"/>
      <c r="T597" s="58"/>
      <c r="U597" s="160"/>
    </row>
    <row r="598" spans="1:21" x14ac:dyDescent="0.2">
      <c r="A598" s="157"/>
      <c r="B598" s="204">
        <f t="shared" si="49"/>
        <v>40425</v>
      </c>
      <c r="C598" s="205"/>
      <c r="D598" s="48"/>
      <c r="E598" s="52"/>
      <c r="F598" s="41"/>
      <c r="G598" s="51"/>
      <c r="H598" s="45"/>
      <c r="I598" s="41"/>
      <c r="J598" s="44"/>
      <c r="K598" s="52"/>
      <c r="L598" s="44"/>
      <c r="M598" s="51"/>
      <c r="N598" s="55"/>
      <c r="O598" s="56"/>
      <c r="P598" s="57"/>
      <c r="Q598" s="42"/>
      <c r="R598" s="58"/>
      <c r="S598" s="57"/>
      <c r="T598" s="58"/>
      <c r="U598" s="160"/>
    </row>
    <row r="599" spans="1:21" ht="15.75" thickBot="1" x14ac:dyDescent="0.25">
      <c r="A599" s="158"/>
      <c r="B599" s="221">
        <f t="shared" si="49"/>
        <v>40426</v>
      </c>
      <c r="C599" s="222"/>
      <c r="D599" s="82"/>
      <c r="E599" s="83">
        <f>LOOKUP(D600,$Z$10:$Z$62,$AA$10:$AA$62)</f>
        <v>196.8820554861008</v>
      </c>
      <c r="F599" s="84"/>
      <c r="G599" s="85"/>
      <c r="H599" s="86">
        <f>H600/7</f>
        <v>129.60184553086029</v>
      </c>
      <c r="I599" s="87"/>
      <c r="J599" s="13"/>
      <c r="K599" s="83">
        <f>K600/7</f>
        <v>8.1014100972617449</v>
      </c>
      <c r="L599" s="13"/>
      <c r="M599" s="9"/>
      <c r="N599" s="86">
        <f>N600/7</f>
        <v>20.393631769847804</v>
      </c>
      <c r="O599" s="88"/>
      <c r="P599" s="89"/>
      <c r="Q599" s="90"/>
      <c r="R599" s="91"/>
      <c r="S599" s="89"/>
      <c r="T599" s="91"/>
      <c r="U599" s="160"/>
    </row>
    <row r="600" spans="1:21" ht="18" thickBot="1" x14ac:dyDescent="0.25">
      <c r="A600" s="158"/>
      <c r="B600" s="130">
        <v>1</v>
      </c>
      <c r="C600" s="96" t="s">
        <v>29</v>
      </c>
      <c r="D600" s="97">
        <f>D571+1</f>
        <v>49</v>
      </c>
      <c r="E600" s="98">
        <f>LOOKUP(D600,$Z$10:$Z$62,$AB$10:$AB$62)</f>
        <v>1378.1743884027055</v>
      </c>
      <c r="F600" s="99"/>
      <c r="G600" s="100"/>
      <c r="H600" s="101">
        <f>LOOKUP(D600,$Z$10:$Z$62,$AC$10:$AC$62)</f>
        <v>907.21291871602205</v>
      </c>
      <c r="I600" s="72"/>
      <c r="J600" s="75"/>
      <c r="K600" s="98">
        <f>LOOKUP(D600,$Z$10:$Z$62,$AD$10:$AD$62)</f>
        <v>56.709870680832218</v>
      </c>
      <c r="L600" s="75"/>
      <c r="M600" s="73"/>
      <c r="N600" s="101">
        <f>LOOKUP(D600,$Z$10:$Z$62,$AE$10:$AE$62)</f>
        <v>142.75542238893462</v>
      </c>
      <c r="O600" s="78"/>
      <c r="P600" s="79"/>
      <c r="Q600" s="80"/>
      <c r="R600" s="81"/>
      <c r="S600" s="79"/>
      <c r="T600" s="81"/>
      <c r="U600" s="160"/>
    </row>
    <row r="601" spans="1:21" x14ac:dyDescent="0.2">
      <c r="A601" s="158"/>
      <c r="B601" s="206">
        <f>B599+1</f>
        <v>40427</v>
      </c>
      <c r="C601" s="207"/>
      <c r="D601" s="39"/>
      <c r="E601" s="92"/>
      <c r="F601" s="93"/>
      <c r="G601" s="94"/>
      <c r="H601" s="95"/>
      <c r="I601" s="61"/>
      <c r="J601" s="47"/>
      <c r="K601" s="64"/>
      <c r="L601" s="47"/>
      <c r="M601" s="62"/>
      <c r="N601" s="65"/>
      <c r="O601" s="66"/>
      <c r="P601" s="67"/>
      <c r="Q601" s="68"/>
      <c r="R601" s="69"/>
      <c r="S601" s="67"/>
      <c r="T601" s="69"/>
      <c r="U601" s="160"/>
    </row>
    <row r="602" spans="1:21" x14ac:dyDescent="0.2">
      <c r="A602" s="158"/>
      <c r="B602" s="204">
        <f t="shared" ref="B602:B607" si="50">B601+1</f>
        <v>40428</v>
      </c>
      <c r="C602" s="205"/>
      <c r="D602" s="49"/>
      <c r="E602" s="54"/>
      <c r="F602" s="43"/>
      <c r="G602" s="53"/>
      <c r="H602" s="46"/>
      <c r="I602" s="41"/>
      <c r="J602" s="44"/>
      <c r="K602" s="52"/>
      <c r="L602" s="44"/>
      <c r="M602" s="51"/>
      <c r="N602" s="55"/>
      <c r="O602" s="56"/>
      <c r="P602" s="57"/>
      <c r="Q602" s="42"/>
      <c r="R602" s="58"/>
      <c r="S602" s="57"/>
      <c r="T602" s="58"/>
      <c r="U602" s="160"/>
    </row>
    <row r="603" spans="1:21" x14ac:dyDescent="0.2">
      <c r="A603" s="158"/>
      <c r="B603" s="204">
        <f t="shared" si="50"/>
        <v>40429</v>
      </c>
      <c r="C603" s="205"/>
      <c r="D603" s="49"/>
      <c r="E603" s="54"/>
      <c r="F603" s="43"/>
      <c r="G603" s="53"/>
      <c r="H603" s="46"/>
      <c r="I603" s="41"/>
      <c r="J603" s="44"/>
      <c r="K603" s="52"/>
      <c r="L603" s="44"/>
      <c r="M603" s="51"/>
      <c r="N603" s="55"/>
      <c r="O603" s="56"/>
      <c r="P603" s="57"/>
      <c r="Q603" s="42"/>
      <c r="R603" s="58"/>
      <c r="S603" s="57"/>
      <c r="T603" s="58"/>
      <c r="U603" s="160"/>
    </row>
    <row r="604" spans="1:21" x14ac:dyDescent="0.2">
      <c r="A604" s="158"/>
      <c r="B604" s="204">
        <f t="shared" si="50"/>
        <v>40430</v>
      </c>
      <c r="C604" s="205"/>
      <c r="D604" s="49"/>
      <c r="E604" s="54"/>
      <c r="F604" s="43"/>
      <c r="G604" s="53"/>
      <c r="H604" s="46"/>
      <c r="I604" s="41"/>
      <c r="J604" s="44"/>
      <c r="K604" s="52"/>
      <c r="L604" s="44"/>
      <c r="M604" s="51"/>
      <c r="N604" s="55"/>
      <c r="O604" s="56"/>
      <c r="P604" s="57"/>
      <c r="Q604" s="42"/>
      <c r="R604" s="58"/>
      <c r="S604" s="57"/>
      <c r="T604" s="58"/>
      <c r="U604" s="160"/>
    </row>
    <row r="605" spans="1:21" x14ac:dyDescent="0.2">
      <c r="A605" s="158"/>
      <c r="B605" s="204">
        <f t="shared" si="50"/>
        <v>40431</v>
      </c>
      <c r="C605" s="205"/>
      <c r="D605" s="49"/>
      <c r="E605" s="54"/>
      <c r="F605" s="43"/>
      <c r="G605" s="53"/>
      <c r="H605" s="46"/>
      <c r="I605" s="41"/>
      <c r="J605" s="44"/>
      <c r="K605" s="52"/>
      <c r="L605" s="44"/>
      <c r="M605" s="51"/>
      <c r="N605" s="55"/>
      <c r="O605" s="56"/>
      <c r="P605" s="57"/>
      <c r="Q605" s="42"/>
      <c r="R605" s="58"/>
      <c r="S605" s="57"/>
      <c r="T605" s="58"/>
      <c r="U605" s="160"/>
    </row>
    <row r="606" spans="1:21" x14ac:dyDescent="0.2">
      <c r="A606" s="158"/>
      <c r="B606" s="204">
        <f t="shared" si="50"/>
        <v>40432</v>
      </c>
      <c r="C606" s="205"/>
      <c r="D606" s="49"/>
      <c r="E606" s="54"/>
      <c r="F606" s="43"/>
      <c r="G606" s="53"/>
      <c r="H606" s="46"/>
      <c r="I606" s="41"/>
      <c r="J606" s="44"/>
      <c r="K606" s="52"/>
      <c r="L606" s="44"/>
      <c r="M606" s="51"/>
      <c r="N606" s="55"/>
      <c r="O606" s="56"/>
      <c r="P606" s="57"/>
      <c r="Q606" s="42"/>
      <c r="R606" s="58"/>
      <c r="S606" s="57"/>
      <c r="T606" s="58"/>
      <c r="U606" s="160"/>
    </row>
    <row r="607" spans="1:21" ht="15.75" thickBot="1" x14ac:dyDescent="0.25">
      <c r="A607" s="158"/>
      <c r="B607" s="221">
        <f t="shared" si="50"/>
        <v>40433</v>
      </c>
      <c r="C607" s="222"/>
      <c r="D607" s="82"/>
      <c r="E607" s="83">
        <f>LOOKUP(D608,$Z$10:$Z$62,$AA$10:$AA$62)</f>
        <v>196.59320554856632</v>
      </c>
      <c r="F607" s="84"/>
      <c r="G607" s="85"/>
      <c r="H607" s="86">
        <f>H608/7</f>
        <v>133.47065269816429</v>
      </c>
      <c r="I607" s="87"/>
      <c r="J607" s="13"/>
      <c r="K607" s="83">
        <f>K608/7</f>
        <v>8.1928082767962671</v>
      </c>
      <c r="L607" s="13"/>
      <c r="M607" s="9"/>
      <c r="N607" s="86">
        <f>N608/7</f>
        <v>20.387923165301508</v>
      </c>
      <c r="O607" s="88"/>
      <c r="P607" s="89"/>
      <c r="Q607" s="90"/>
      <c r="R607" s="91"/>
      <c r="S607" s="89"/>
      <c r="T607" s="91"/>
      <c r="U607" s="160"/>
    </row>
    <row r="608" spans="1:21" ht="18" thickBot="1" x14ac:dyDescent="0.25">
      <c r="A608" s="158"/>
      <c r="B608" s="130">
        <v>2</v>
      </c>
      <c r="C608" s="96" t="s">
        <v>29</v>
      </c>
      <c r="D608" s="102">
        <f>D600+1</f>
        <v>50</v>
      </c>
      <c r="E608" s="98">
        <f>LOOKUP(D608,$Z$10:$Z$62,$AB$10:$AB$62)</f>
        <v>1376.1524388399641</v>
      </c>
      <c r="F608" s="99"/>
      <c r="G608" s="100"/>
      <c r="H608" s="101">
        <f>LOOKUP(D608,$Z$10:$Z$62,$AC$10:$AC$62)</f>
        <v>934.29456888714992</v>
      </c>
      <c r="I608" s="72"/>
      <c r="J608" s="75"/>
      <c r="K608" s="98">
        <f>LOOKUP(D608,$Z$10:$Z$62,$AD$10:$AD$62)</f>
        <v>57.349657937573866</v>
      </c>
      <c r="L608" s="75"/>
      <c r="M608" s="73"/>
      <c r="N608" s="101">
        <f>LOOKUP(D608,$Z$10:$Z$62,$AE$10:$AE$62)</f>
        <v>142.71546215711055</v>
      </c>
      <c r="O608" s="78"/>
      <c r="P608" s="79"/>
      <c r="Q608" s="80"/>
      <c r="R608" s="81"/>
      <c r="S608" s="79"/>
      <c r="T608" s="81"/>
      <c r="U608" s="160"/>
    </row>
    <row r="609" spans="1:21" x14ac:dyDescent="0.2">
      <c r="A609" s="158"/>
      <c r="B609" s="206">
        <f>B607+1</f>
        <v>40434</v>
      </c>
      <c r="C609" s="207"/>
      <c r="D609" s="39"/>
      <c r="E609" s="92"/>
      <c r="F609" s="93"/>
      <c r="G609" s="94"/>
      <c r="H609" s="95"/>
      <c r="I609" s="61"/>
      <c r="J609" s="47"/>
      <c r="K609" s="64"/>
      <c r="L609" s="47"/>
      <c r="M609" s="62"/>
      <c r="N609" s="65"/>
      <c r="O609" s="66"/>
      <c r="P609" s="67"/>
      <c r="Q609" s="68"/>
      <c r="R609" s="69"/>
      <c r="S609" s="67"/>
      <c r="T609" s="69"/>
      <c r="U609" s="160"/>
    </row>
    <row r="610" spans="1:21" x14ac:dyDescent="0.2">
      <c r="A610" s="158"/>
      <c r="B610" s="204">
        <f t="shared" ref="B610:B615" si="51">B609+1</f>
        <v>40435</v>
      </c>
      <c r="C610" s="205"/>
      <c r="D610" s="49"/>
      <c r="E610" s="54"/>
      <c r="F610" s="43"/>
      <c r="G610" s="53"/>
      <c r="H610" s="46"/>
      <c r="I610" s="41"/>
      <c r="J610" s="44"/>
      <c r="K610" s="52"/>
      <c r="L610" s="44"/>
      <c r="M610" s="51"/>
      <c r="N610" s="55"/>
      <c r="O610" s="56"/>
      <c r="P610" s="57"/>
      <c r="Q610" s="42"/>
      <c r="R610" s="58"/>
      <c r="S610" s="57"/>
      <c r="T610" s="58"/>
      <c r="U610" s="160"/>
    </row>
    <row r="611" spans="1:21" x14ac:dyDescent="0.2">
      <c r="A611" s="158"/>
      <c r="B611" s="204">
        <f t="shared" si="51"/>
        <v>40436</v>
      </c>
      <c r="C611" s="205"/>
      <c r="D611" s="49"/>
      <c r="E611" s="54"/>
      <c r="F611" s="43"/>
      <c r="G611" s="53"/>
      <c r="H611" s="46"/>
      <c r="I611" s="41"/>
      <c r="J611" s="44"/>
      <c r="K611" s="52"/>
      <c r="L611" s="44"/>
      <c r="M611" s="51"/>
      <c r="N611" s="55"/>
      <c r="O611" s="56"/>
      <c r="P611" s="57"/>
      <c r="Q611" s="42"/>
      <c r="R611" s="58"/>
      <c r="S611" s="57"/>
      <c r="T611" s="58"/>
      <c r="U611" s="160"/>
    </row>
    <row r="612" spans="1:21" x14ac:dyDescent="0.2">
      <c r="A612" s="158"/>
      <c r="B612" s="204">
        <f t="shared" si="51"/>
        <v>40437</v>
      </c>
      <c r="C612" s="205"/>
      <c r="D612" s="49"/>
      <c r="E612" s="54"/>
      <c r="F612" s="43"/>
      <c r="G612" s="53"/>
      <c r="H612" s="46"/>
      <c r="I612" s="41"/>
      <c r="J612" s="44"/>
      <c r="K612" s="52"/>
      <c r="L612" s="44"/>
      <c r="M612" s="51"/>
      <c r="N612" s="55"/>
      <c r="O612" s="56"/>
      <c r="P612" s="57"/>
      <c r="Q612" s="42"/>
      <c r="R612" s="58"/>
      <c r="S612" s="57"/>
      <c r="T612" s="58"/>
      <c r="U612" s="160"/>
    </row>
    <row r="613" spans="1:21" x14ac:dyDescent="0.2">
      <c r="A613" s="158"/>
      <c r="B613" s="204">
        <f t="shared" si="51"/>
        <v>40438</v>
      </c>
      <c r="C613" s="205"/>
      <c r="D613" s="49"/>
      <c r="E613" s="54"/>
      <c r="F613" s="43"/>
      <c r="G613" s="53"/>
      <c r="H613" s="46"/>
      <c r="I613" s="41"/>
      <c r="J613" s="44"/>
      <c r="K613" s="52"/>
      <c r="L613" s="44"/>
      <c r="M613" s="51"/>
      <c r="N613" s="55"/>
      <c r="O613" s="56"/>
      <c r="P613" s="57"/>
      <c r="Q613" s="42"/>
      <c r="R613" s="58"/>
      <c r="S613" s="57"/>
      <c r="T613" s="58"/>
      <c r="U613" s="160"/>
    </row>
    <row r="614" spans="1:21" x14ac:dyDescent="0.2">
      <c r="A614" s="158"/>
      <c r="B614" s="204">
        <f t="shared" si="51"/>
        <v>40439</v>
      </c>
      <c r="C614" s="205"/>
      <c r="D614" s="49"/>
      <c r="E614" s="54"/>
      <c r="F614" s="43"/>
      <c r="G614" s="53"/>
      <c r="H614" s="46"/>
      <c r="I614" s="41"/>
      <c r="J614" s="44"/>
      <c r="K614" s="52"/>
      <c r="L614" s="44"/>
      <c r="M614" s="51"/>
      <c r="N614" s="55"/>
      <c r="O614" s="56"/>
      <c r="P614" s="57"/>
      <c r="Q614" s="42"/>
      <c r="R614" s="58"/>
      <c r="S614" s="57"/>
      <c r="T614" s="58"/>
      <c r="U614" s="160"/>
    </row>
    <row r="615" spans="1:21" ht="15.75" thickBot="1" x14ac:dyDescent="0.25">
      <c r="A615" s="158"/>
      <c r="B615" s="221">
        <f t="shared" si="51"/>
        <v>40440</v>
      </c>
      <c r="C615" s="222"/>
      <c r="D615" s="82"/>
      <c r="E615" s="83">
        <f>LOOKUP(D616,$Z$10:$Z$62,$AA$10:$AA$62)</f>
        <v>196.3606581499987</v>
      </c>
      <c r="F615" s="84"/>
      <c r="G615" s="85"/>
      <c r="H615" s="86">
        <f>H616/7</f>
        <v>141.37091482313866</v>
      </c>
      <c r="I615" s="87"/>
      <c r="J615" s="13"/>
      <c r="K615" s="83">
        <f>K616/7</f>
        <v>8.880335176043479</v>
      </c>
      <c r="L615" s="13"/>
      <c r="M615" s="9"/>
      <c r="N615" s="86">
        <f>N616/7</f>
        <v>20.703727155084557</v>
      </c>
      <c r="O615" s="88"/>
      <c r="P615" s="89"/>
      <c r="Q615" s="90"/>
      <c r="R615" s="91"/>
      <c r="S615" s="89"/>
      <c r="T615" s="91"/>
      <c r="U615" s="160"/>
    </row>
    <row r="616" spans="1:21" ht="18" thickBot="1" x14ac:dyDescent="0.25">
      <c r="A616" s="158"/>
      <c r="B616" s="130">
        <v>3</v>
      </c>
      <c r="C616" s="96" t="s">
        <v>29</v>
      </c>
      <c r="D616" s="102">
        <f>D608+1</f>
        <v>51</v>
      </c>
      <c r="E616" s="98">
        <f>LOOKUP(D616,$Z$10:$Z$62,$AB$10:$AB$62)</f>
        <v>1374.5246070499909</v>
      </c>
      <c r="F616" s="99"/>
      <c r="G616" s="100"/>
      <c r="H616" s="101">
        <f>LOOKUP(D616,$Z$10:$Z$62,$AC$10:$AC$62)</f>
        <v>989.59640376197058</v>
      </c>
      <c r="I616" s="72"/>
      <c r="J616" s="75"/>
      <c r="K616" s="98">
        <f>LOOKUP(D616,$Z$10:$Z$62,$AD$10:$AD$62)</f>
        <v>62.162346232304351</v>
      </c>
      <c r="L616" s="75"/>
      <c r="M616" s="73"/>
      <c r="N616" s="101">
        <f>LOOKUP(D616,$Z$10:$Z$62,$AE$10:$AE$62)</f>
        <v>144.92609008559191</v>
      </c>
      <c r="O616" s="78"/>
      <c r="P616" s="79"/>
      <c r="Q616" s="80"/>
      <c r="R616" s="81"/>
      <c r="S616" s="79"/>
      <c r="T616" s="81"/>
      <c r="U616" s="160"/>
    </row>
    <row r="617" spans="1:21" x14ac:dyDescent="0.2">
      <c r="A617" s="158"/>
      <c r="B617" s="206">
        <f>B615+1</f>
        <v>40441</v>
      </c>
      <c r="C617" s="207"/>
      <c r="D617" s="39"/>
      <c r="E617" s="92"/>
      <c r="F617" s="93"/>
      <c r="G617" s="94"/>
      <c r="H617" s="95"/>
      <c r="I617" s="61"/>
      <c r="J617" s="47"/>
      <c r="K617" s="64"/>
      <c r="L617" s="47"/>
      <c r="M617" s="62"/>
      <c r="N617" s="65"/>
      <c r="O617" s="66"/>
      <c r="P617" s="67"/>
      <c r="Q617" s="68"/>
      <c r="R617" s="69"/>
      <c r="S617" s="67"/>
      <c r="T617" s="69"/>
      <c r="U617" s="160"/>
    </row>
    <row r="618" spans="1:21" x14ac:dyDescent="0.2">
      <c r="A618" s="158"/>
      <c r="B618" s="204">
        <f t="shared" ref="B618:B623" si="52">B617+1</f>
        <v>40442</v>
      </c>
      <c r="C618" s="205"/>
      <c r="D618" s="49"/>
      <c r="E618" s="54"/>
      <c r="F618" s="43"/>
      <c r="G618" s="53"/>
      <c r="H618" s="46"/>
      <c r="I618" s="41"/>
      <c r="J618" s="44"/>
      <c r="K618" s="52"/>
      <c r="L618" s="44"/>
      <c r="M618" s="51"/>
      <c r="N618" s="55"/>
      <c r="O618" s="56"/>
      <c r="P618" s="57"/>
      <c r="Q618" s="42"/>
      <c r="R618" s="58"/>
      <c r="S618" s="57"/>
      <c r="T618" s="58"/>
      <c r="U618" s="160"/>
    </row>
    <row r="619" spans="1:21" x14ac:dyDescent="0.2">
      <c r="A619" s="158"/>
      <c r="B619" s="204">
        <f t="shared" si="52"/>
        <v>40443</v>
      </c>
      <c r="C619" s="205"/>
      <c r="D619" s="49"/>
      <c r="E619" s="54"/>
      <c r="F619" s="43"/>
      <c r="G619" s="53"/>
      <c r="H619" s="46"/>
      <c r="I619" s="41"/>
      <c r="J619" s="44"/>
      <c r="K619" s="52"/>
      <c r="L619" s="44"/>
      <c r="M619" s="51"/>
      <c r="N619" s="55"/>
      <c r="O619" s="56"/>
      <c r="P619" s="57"/>
      <c r="Q619" s="42"/>
      <c r="R619" s="58"/>
      <c r="S619" s="57"/>
      <c r="T619" s="58"/>
      <c r="U619" s="160"/>
    </row>
    <row r="620" spans="1:21" x14ac:dyDescent="0.2">
      <c r="A620" s="158"/>
      <c r="B620" s="204">
        <f t="shared" si="52"/>
        <v>40444</v>
      </c>
      <c r="C620" s="205"/>
      <c r="D620" s="49"/>
      <c r="E620" s="54"/>
      <c r="F620" s="43"/>
      <c r="G620" s="53"/>
      <c r="H620" s="46"/>
      <c r="I620" s="41"/>
      <c r="J620" s="44"/>
      <c r="K620" s="52"/>
      <c r="L620" s="44"/>
      <c r="M620" s="51"/>
      <c r="N620" s="55"/>
      <c r="O620" s="56"/>
      <c r="P620" s="57"/>
      <c r="Q620" s="42"/>
      <c r="R620" s="58"/>
      <c r="S620" s="57"/>
      <c r="T620" s="58"/>
      <c r="U620" s="160"/>
    </row>
    <row r="621" spans="1:21" x14ac:dyDescent="0.2">
      <c r="A621" s="158"/>
      <c r="B621" s="204">
        <f t="shared" si="52"/>
        <v>40445</v>
      </c>
      <c r="C621" s="205"/>
      <c r="D621" s="49"/>
      <c r="E621" s="54"/>
      <c r="F621" s="43"/>
      <c r="G621" s="53"/>
      <c r="H621" s="46"/>
      <c r="I621" s="41"/>
      <c r="J621" s="44"/>
      <c r="K621" s="52"/>
      <c r="L621" s="44"/>
      <c r="M621" s="51"/>
      <c r="N621" s="55"/>
      <c r="O621" s="56"/>
      <c r="P621" s="57"/>
      <c r="Q621" s="42"/>
      <c r="R621" s="58"/>
      <c r="S621" s="57"/>
      <c r="T621" s="58"/>
      <c r="U621" s="160"/>
    </row>
    <row r="622" spans="1:21" x14ac:dyDescent="0.2">
      <c r="A622" s="158"/>
      <c r="B622" s="204">
        <f t="shared" si="52"/>
        <v>40446</v>
      </c>
      <c r="C622" s="205"/>
      <c r="D622" s="49"/>
      <c r="E622" s="54"/>
      <c r="F622" s="43"/>
      <c r="G622" s="53"/>
      <c r="H622" s="46"/>
      <c r="I622" s="41"/>
      <c r="J622" s="44"/>
      <c r="K622" s="52"/>
      <c r="L622" s="44"/>
      <c r="M622" s="51"/>
      <c r="N622" s="55"/>
      <c r="O622" s="56"/>
      <c r="P622" s="57"/>
      <c r="Q622" s="42"/>
      <c r="R622" s="58"/>
      <c r="S622" s="57"/>
      <c r="T622" s="58"/>
      <c r="U622" s="160"/>
    </row>
    <row r="623" spans="1:21" ht="15.75" thickBot="1" x14ac:dyDescent="0.25">
      <c r="A623" s="158"/>
      <c r="B623" s="221">
        <f t="shared" si="52"/>
        <v>40447</v>
      </c>
      <c r="C623" s="222"/>
      <c r="D623" s="82"/>
      <c r="E623" s="83">
        <f>LOOKUP(D624,$Z$10:$Z$62,$AA$10:$AA$62)</f>
        <v>227.70976972966929</v>
      </c>
      <c r="F623" s="84"/>
      <c r="G623" s="85"/>
      <c r="H623" s="86">
        <f>H624/7</f>
        <v>155.83484177561999</v>
      </c>
      <c r="I623" s="87"/>
      <c r="J623" s="13"/>
      <c r="K623" s="83">
        <f>K624/7</f>
        <v>9.8506915225614318</v>
      </c>
      <c r="L623" s="13"/>
      <c r="M623" s="9"/>
      <c r="N623" s="86">
        <f>N624/7</f>
        <v>22.986528004203176</v>
      </c>
      <c r="O623" s="88"/>
      <c r="P623" s="89"/>
      <c r="Q623" s="90"/>
      <c r="R623" s="91"/>
      <c r="S623" s="89"/>
      <c r="T623" s="91"/>
      <c r="U623" s="160"/>
    </row>
    <row r="624" spans="1:21" ht="18" thickBot="1" x14ac:dyDescent="0.25">
      <c r="A624" s="158"/>
      <c r="B624" s="130">
        <v>4</v>
      </c>
      <c r="C624" s="96" t="s">
        <v>29</v>
      </c>
      <c r="D624" s="102">
        <f>D616+1</f>
        <v>52</v>
      </c>
      <c r="E624" s="98">
        <f>LOOKUP(D624,$Z$10:$Z$62,$AB$10:$AB$62)</f>
        <v>1593.9683881076851</v>
      </c>
      <c r="F624" s="99"/>
      <c r="G624" s="100"/>
      <c r="H624" s="101">
        <f>LOOKUP(D624,$Z$10:$Z$62,$AC$10:$AC$62)</f>
        <v>1090.84389242934</v>
      </c>
      <c r="I624" s="72"/>
      <c r="J624" s="75"/>
      <c r="K624" s="98">
        <f>LOOKUP(D624,$Z$10:$Z$62,$AD$10:$AD$62)</f>
        <v>68.954840657930021</v>
      </c>
      <c r="L624" s="75"/>
      <c r="M624" s="73"/>
      <c r="N624" s="101">
        <f>LOOKUP(D624,$Z$10:$Z$62,$AE$10:$AE$62)</f>
        <v>160.90569602942224</v>
      </c>
      <c r="O624" s="78"/>
      <c r="P624" s="79"/>
      <c r="Q624" s="80"/>
      <c r="R624" s="81"/>
      <c r="S624" s="79"/>
      <c r="T624" s="81"/>
      <c r="U624" s="160"/>
    </row>
    <row r="625" spans="1:21" x14ac:dyDescent="0.2">
      <c r="A625" s="158"/>
      <c r="B625" s="206">
        <f>B623+1</f>
        <v>40448</v>
      </c>
      <c r="C625" s="207"/>
      <c r="D625" s="39"/>
      <c r="E625" s="92"/>
      <c r="F625" s="93"/>
      <c r="G625" s="94"/>
      <c r="H625" s="95"/>
      <c r="I625" s="61"/>
      <c r="J625" s="47"/>
      <c r="K625" s="64"/>
      <c r="L625" s="47"/>
      <c r="M625" s="62"/>
      <c r="N625" s="65"/>
      <c r="O625" s="66"/>
      <c r="P625" s="67"/>
      <c r="Q625" s="68"/>
      <c r="R625" s="69"/>
      <c r="S625" s="67"/>
      <c r="T625" s="69"/>
      <c r="U625" s="160"/>
    </row>
    <row r="626" spans="1:21" x14ac:dyDescent="0.2">
      <c r="A626" s="158"/>
      <c r="B626" s="204">
        <f t="shared" ref="B626:B631" si="53">B625+1</f>
        <v>40449</v>
      </c>
      <c r="C626" s="205"/>
      <c r="D626" s="49"/>
      <c r="E626" s="54"/>
      <c r="F626" s="43"/>
      <c r="G626" s="53"/>
      <c r="H626" s="46"/>
      <c r="I626" s="41"/>
      <c r="J626" s="44"/>
      <c r="K626" s="52"/>
      <c r="L626" s="44"/>
      <c r="M626" s="51"/>
      <c r="N626" s="55"/>
      <c r="O626" s="56"/>
      <c r="P626" s="57"/>
      <c r="Q626" s="42"/>
      <c r="R626" s="58"/>
      <c r="S626" s="57"/>
      <c r="T626" s="58"/>
      <c r="U626" s="160"/>
    </row>
    <row r="627" spans="1:21" x14ac:dyDescent="0.2">
      <c r="A627" s="158"/>
      <c r="B627" s="204">
        <f t="shared" si="53"/>
        <v>40450</v>
      </c>
      <c r="C627" s="205"/>
      <c r="D627" s="49"/>
      <c r="E627" s="54"/>
      <c r="F627" s="43"/>
      <c r="G627" s="53"/>
      <c r="H627" s="46"/>
      <c r="I627" s="41"/>
      <c r="J627" s="44"/>
      <c r="K627" s="52"/>
      <c r="L627" s="44"/>
      <c r="M627" s="51"/>
      <c r="N627" s="55"/>
      <c r="O627" s="56"/>
      <c r="P627" s="57"/>
      <c r="Q627" s="42"/>
      <c r="R627" s="58"/>
      <c r="S627" s="57"/>
      <c r="T627" s="58"/>
      <c r="U627" s="160"/>
    </row>
    <row r="628" spans="1:21" x14ac:dyDescent="0.2">
      <c r="A628" s="158"/>
      <c r="B628" s="204">
        <f t="shared" si="53"/>
        <v>40451</v>
      </c>
      <c r="C628" s="205"/>
      <c r="D628" s="49"/>
      <c r="E628" s="54"/>
      <c r="F628" s="43"/>
      <c r="G628" s="53"/>
      <c r="H628" s="46"/>
      <c r="I628" s="41"/>
      <c r="J628" s="44"/>
      <c r="K628" s="52"/>
      <c r="L628" s="44"/>
      <c r="M628" s="51"/>
      <c r="N628" s="55"/>
      <c r="O628" s="56"/>
      <c r="P628" s="57"/>
      <c r="Q628" s="42"/>
      <c r="R628" s="58"/>
      <c r="S628" s="57"/>
      <c r="T628" s="58"/>
      <c r="U628" s="160"/>
    </row>
    <row r="629" spans="1:21" x14ac:dyDescent="0.2">
      <c r="A629" s="158"/>
      <c r="B629" s="204">
        <f t="shared" si="53"/>
        <v>40452</v>
      </c>
      <c r="C629" s="205"/>
      <c r="D629" s="49"/>
      <c r="E629" s="54"/>
      <c r="F629" s="43"/>
      <c r="G629" s="53"/>
      <c r="H629" s="46"/>
      <c r="I629" s="41"/>
      <c r="J629" s="44"/>
      <c r="K629" s="52"/>
      <c r="L629" s="44"/>
      <c r="M629" s="51"/>
      <c r="N629" s="55"/>
      <c r="O629" s="56"/>
      <c r="P629" s="57"/>
      <c r="Q629" s="42"/>
      <c r="R629" s="58"/>
      <c r="S629" s="57"/>
      <c r="T629" s="58"/>
      <c r="U629" s="160"/>
    </row>
    <row r="630" spans="1:21" x14ac:dyDescent="0.2">
      <c r="A630" s="158"/>
      <c r="B630" s="204">
        <f t="shared" si="53"/>
        <v>40453</v>
      </c>
      <c r="C630" s="205"/>
      <c r="D630" s="49"/>
      <c r="E630" s="54"/>
      <c r="F630" s="43"/>
      <c r="G630" s="53"/>
      <c r="H630" s="46"/>
      <c r="I630" s="41"/>
      <c r="J630" s="44"/>
      <c r="K630" s="52"/>
      <c r="L630" s="44"/>
      <c r="M630" s="51"/>
      <c r="N630" s="55"/>
      <c r="O630" s="56"/>
      <c r="P630" s="57"/>
      <c r="Q630" s="42"/>
      <c r="R630" s="58"/>
      <c r="S630" s="57"/>
      <c r="T630" s="58"/>
      <c r="U630" s="160"/>
    </row>
    <row r="631" spans="1:21" ht="15.75" thickBot="1" x14ac:dyDescent="0.25">
      <c r="A631" s="158"/>
      <c r="B631" s="221">
        <f t="shared" si="53"/>
        <v>40454</v>
      </c>
      <c r="C631" s="222"/>
      <c r="D631" s="82"/>
      <c r="E631" s="83">
        <f>LOOKUP(D632,$Z$10:$Z$62,$AA$10:$AA$62)</f>
        <v>227.47328022677507</v>
      </c>
      <c r="F631" s="84"/>
      <c r="G631" s="85"/>
      <c r="H631" s="86">
        <f>H632/7</f>
        <v>169.55568244171033</v>
      </c>
      <c r="I631" s="87"/>
      <c r="J631" s="13"/>
      <c r="K631" s="83">
        <f>K632/7</f>
        <v>10.862920851079094</v>
      </c>
      <c r="L631" s="13"/>
      <c r="M631" s="9"/>
      <c r="N631" s="86">
        <f>N632/7</f>
        <v>23.958679921093136</v>
      </c>
      <c r="O631" s="88"/>
      <c r="P631" s="89"/>
      <c r="Q631" s="90"/>
      <c r="R631" s="91"/>
      <c r="S631" s="89"/>
      <c r="T631" s="91"/>
      <c r="U631" s="160"/>
    </row>
    <row r="632" spans="1:21" ht="18" customHeight="1" thickBot="1" x14ac:dyDescent="0.25">
      <c r="A632" s="158"/>
      <c r="B632" s="131">
        <v>5</v>
      </c>
      <c r="C632" s="132" t="s">
        <v>29</v>
      </c>
      <c r="D632" s="102">
        <f>D624+1</f>
        <v>53</v>
      </c>
      <c r="E632" s="98">
        <f>LOOKUP(D632,$Z$10:$Z$62,$AB$10:$AB$62)</f>
        <v>1592.3129615874254</v>
      </c>
      <c r="F632" s="99"/>
      <c r="G632" s="100"/>
      <c r="H632" s="101">
        <f>LOOKUP(D632,$Z$10:$Z$62,$AC$10:$AC$62)</f>
        <v>1186.8897770919723</v>
      </c>
      <c r="I632" s="72"/>
      <c r="J632" s="75"/>
      <c r="K632" s="106">
        <f>LOOKUP(D632,$Z$10:$Z$62,$AD$10:$AD$62)</f>
        <v>76.040445957553658</v>
      </c>
      <c r="L632" s="75"/>
      <c r="M632" s="73"/>
      <c r="N632" s="101">
        <f>LOOKUP(D632,$Z$10:$Z$62,$AE$10:$AE$62)</f>
        <v>167.71075944765195</v>
      </c>
      <c r="O632" s="81"/>
      <c r="P632" s="104"/>
      <c r="Q632" s="80"/>
      <c r="R632" s="105"/>
      <c r="S632" s="79"/>
      <c r="T632" s="81"/>
      <c r="U632" s="160"/>
    </row>
    <row r="633" spans="1:21" ht="18" customHeight="1" thickBot="1" x14ac:dyDescent="0.25">
      <c r="A633" s="158"/>
      <c r="B633" s="217" t="s">
        <v>0</v>
      </c>
      <c r="C633" s="218"/>
      <c r="D633" s="135"/>
      <c r="E633" s="153">
        <f>E600+E608+E616+E624+E632</f>
        <v>7315.1327839877704</v>
      </c>
      <c r="F633" s="32"/>
      <c r="G633" s="108"/>
      <c r="H633" s="153">
        <f>H600+H608+H616+H624+H632</f>
        <v>5108.8375608864553</v>
      </c>
      <c r="I633" s="32"/>
      <c r="J633" s="108"/>
      <c r="K633" s="36">
        <f>K600+K608+K616+K624+K632</f>
        <v>321.21716146619411</v>
      </c>
      <c r="L633" s="14"/>
      <c r="M633" s="15"/>
      <c r="N633" s="153">
        <f>N600+N608+N616+N624+N632</f>
        <v>759.0134301087113</v>
      </c>
      <c r="O633" s="10"/>
      <c r="P633" s="59"/>
      <c r="Q633" s="112"/>
      <c r="R633" s="26"/>
      <c r="S633" s="59"/>
      <c r="T633" s="26"/>
      <c r="U633" s="160"/>
    </row>
    <row r="634" spans="1:21" ht="18" customHeight="1" thickBot="1" x14ac:dyDescent="0.25">
      <c r="A634" s="158"/>
      <c r="B634" s="217" t="s">
        <v>1</v>
      </c>
      <c r="C634" s="218"/>
      <c r="D634" s="135"/>
      <c r="E634" s="140">
        <f>E633/35</f>
        <v>209.003793828222</v>
      </c>
      <c r="F634" s="141"/>
      <c r="G634" s="142"/>
      <c r="H634" s="140">
        <f>H633/35</f>
        <v>145.96678745389872</v>
      </c>
      <c r="I634" s="141"/>
      <c r="J634" s="142"/>
      <c r="K634" s="144">
        <f>K633/35</f>
        <v>9.1776331847484034</v>
      </c>
      <c r="L634" s="141"/>
      <c r="M634" s="142"/>
      <c r="N634" s="145">
        <f>N633/35</f>
        <v>21.686098003106036</v>
      </c>
      <c r="O634" s="81"/>
      <c r="P634" s="104"/>
      <c r="Q634" s="80"/>
      <c r="R634" s="105"/>
      <c r="S634" s="104"/>
      <c r="T634" s="105"/>
      <c r="U634" s="160"/>
    </row>
    <row r="635" spans="1:21" ht="18" customHeight="1" thickBot="1" x14ac:dyDescent="0.25">
      <c r="A635" s="158"/>
      <c r="B635" s="219" t="s">
        <v>45</v>
      </c>
      <c r="C635" s="220"/>
      <c r="D635" s="27"/>
      <c r="E635" s="31"/>
      <c r="F635" s="33"/>
      <c r="G635" s="109"/>
      <c r="H635" s="28"/>
      <c r="I635" s="72"/>
      <c r="J635" s="11"/>
      <c r="K635" s="7"/>
      <c r="L635" s="154"/>
      <c r="M635" s="11"/>
      <c r="N635" s="29"/>
      <c r="O635" s="111"/>
      <c r="P635" s="60"/>
      <c r="Q635" s="113"/>
      <c r="R635" s="30"/>
      <c r="S635" s="60"/>
      <c r="T635" s="30"/>
      <c r="U635" s="160"/>
    </row>
    <row r="636" spans="1:21" x14ac:dyDescent="0.2">
      <c r="A636" s="158"/>
      <c r="B636" s="161"/>
      <c r="C636" s="161"/>
      <c r="D636" s="161"/>
      <c r="E636" s="162" t="str">
        <f>$E$53</f>
        <v>＊作成：㈲日本養鶏コンサルタント　2009年</v>
      </c>
      <c r="F636" s="161"/>
      <c r="G636" s="161"/>
      <c r="H636" s="161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59"/>
    </row>
  </sheetData>
  <mergeCells count="576">
    <mergeCell ref="B60:C60"/>
    <mergeCell ref="B113:C113"/>
    <mergeCell ref="B150:C150"/>
    <mergeCell ref="B145:C145"/>
    <mergeCell ref="B146:C146"/>
    <mergeCell ref="B148:C148"/>
    <mergeCell ref="B149:C149"/>
    <mergeCell ref="B141:C141"/>
    <mergeCell ref="B142:C142"/>
    <mergeCell ref="B143:C143"/>
    <mergeCell ref="B144:C144"/>
    <mergeCell ref="B134:C134"/>
    <mergeCell ref="B135:C135"/>
    <mergeCell ref="B136:C136"/>
    <mergeCell ref="B137:C137"/>
    <mergeCell ref="B138:C138"/>
    <mergeCell ref="B140:C140"/>
    <mergeCell ref="B127:C127"/>
    <mergeCell ref="B128:C128"/>
    <mergeCell ref="B129:C129"/>
    <mergeCell ref="B130:C130"/>
    <mergeCell ref="B132:C132"/>
    <mergeCell ref="B133:C133"/>
    <mergeCell ref="B120:C120"/>
    <mergeCell ref="B631:C631"/>
    <mergeCell ref="B633:C633"/>
    <mergeCell ref="B634:C634"/>
    <mergeCell ref="B635:C635"/>
    <mergeCell ref="B166:C166"/>
    <mergeCell ref="B165:C165"/>
    <mergeCell ref="B625:C625"/>
    <mergeCell ref="B626:C626"/>
    <mergeCell ref="B627:C627"/>
    <mergeCell ref="B628:C628"/>
    <mergeCell ref="B629:C629"/>
    <mergeCell ref="B630:C630"/>
    <mergeCell ref="B618:C618"/>
    <mergeCell ref="B619:C619"/>
    <mergeCell ref="B620:C620"/>
    <mergeCell ref="B621:C621"/>
    <mergeCell ref="B622:C622"/>
    <mergeCell ref="B623:C623"/>
    <mergeCell ref="B611:C611"/>
    <mergeCell ref="B612:C612"/>
    <mergeCell ref="B613:C613"/>
    <mergeCell ref="B614:C614"/>
    <mergeCell ref="B615:C615"/>
    <mergeCell ref="B617:C617"/>
    <mergeCell ref="B604:C604"/>
    <mergeCell ref="B605:C605"/>
    <mergeCell ref="B606:C606"/>
    <mergeCell ref="B607:C607"/>
    <mergeCell ref="B609:C609"/>
    <mergeCell ref="B610:C610"/>
    <mergeCell ref="B597:C597"/>
    <mergeCell ref="B598:C598"/>
    <mergeCell ref="B599:C599"/>
    <mergeCell ref="B601:C601"/>
    <mergeCell ref="B602:C602"/>
    <mergeCell ref="B603:C603"/>
    <mergeCell ref="B592:C592"/>
    <mergeCell ref="B593:C593"/>
    <mergeCell ref="B594:C594"/>
    <mergeCell ref="B590:C590"/>
    <mergeCell ref="B595:C595"/>
    <mergeCell ref="B596:C596"/>
    <mergeCell ref="E588:G588"/>
    <mergeCell ref="H588:J588"/>
    <mergeCell ref="N588:O588"/>
    <mergeCell ref="P588:R588"/>
    <mergeCell ref="K588:M588"/>
    <mergeCell ref="B589:C589"/>
    <mergeCell ref="B578:C578"/>
    <mergeCell ref="B580:C580"/>
    <mergeCell ref="B581:C581"/>
    <mergeCell ref="B582:C582"/>
    <mergeCell ref="D585:E585"/>
    <mergeCell ref="L585:Q586"/>
    <mergeCell ref="B572:C572"/>
    <mergeCell ref="B573:C573"/>
    <mergeCell ref="B574:C574"/>
    <mergeCell ref="B575:C575"/>
    <mergeCell ref="B576:C576"/>
    <mergeCell ref="B577:C577"/>
    <mergeCell ref="B565:C565"/>
    <mergeCell ref="B566:C566"/>
    <mergeCell ref="B567:C567"/>
    <mergeCell ref="B568:C568"/>
    <mergeCell ref="B569:C569"/>
    <mergeCell ref="B570:C570"/>
    <mergeCell ref="B558:C558"/>
    <mergeCell ref="B559:C559"/>
    <mergeCell ref="B560:C560"/>
    <mergeCell ref="B561:C561"/>
    <mergeCell ref="B562:C562"/>
    <mergeCell ref="B564:C564"/>
    <mergeCell ref="B551:C551"/>
    <mergeCell ref="B552:C552"/>
    <mergeCell ref="B553:C553"/>
    <mergeCell ref="B554:C554"/>
    <mergeCell ref="B556:C556"/>
    <mergeCell ref="B557:C557"/>
    <mergeCell ref="B544:C544"/>
    <mergeCell ref="B545:C545"/>
    <mergeCell ref="B546:C546"/>
    <mergeCell ref="B548:C548"/>
    <mergeCell ref="B549:C549"/>
    <mergeCell ref="B550:C550"/>
    <mergeCell ref="B539:C539"/>
    <mergeCell ref="B540:C540"/>
    <mergeCell ref="B541:C541"/>
    <mergeCell ref="B537:C537"/>
    <mergeCell ref="B542:C542"/>
    <mergeCell ref="B543:C543"/>
    <mergeCell ref="E535:G535"/>
    <mergeCell ref="H535:J535"/>
    <mergeCell ref="N535:O535"/>
    <mergeCell ref="P535:R535"/>
    <mergeCell ref="K535:M535"/>
    <mergeCell ref="B536:C536"/>
    <mergeCell ref="B525:C525"/>
    <mergeCell ref="B527:C527"/>
    <mergeCell ref="B528:C528"/>
    <mergeCell ref="B529:C529"/>
    <mergeCell ref="D532:E532"/>
    <mergeCell ref="L532:Q533"/>
    <mergeCell ref="B519:C519"/>
    <mergeCell ref="B520:C520"/>
    <mergeCell ref="B521:C521"/>
    <mergeCell ref="B522:C522"/>
    <mergeCell ref="B523:C523"/>
    <mergeCell ref="B524:C524"/>
    <mergeCell ref="B512:C512"/>
    <mergeCell ref="B513:C513"/>
    <mergeCell ref="B514:C514"/>
    <mergeCell ref="B515:C515"/>
    <mergeCell ref="B516:C516"/>
    <mergeCell ref="B517:C517"/>
    <mergeCell ref="B505:C505"/>
    <mergeCell ref="B506:C506"/>
    <mergeCell ref="B507:C507"/>
    <mergeCell ref="B508:C508"/>
    <mergeCell ref="B509:C509"/>
    <mergeCell ref="B511:C511"/>
    <mergeCell ref="B498:C498"/>
    <mergeCell ref="B499:C499"/>
    <mergeCell ref="B500:C500"/>
    <mergeCell ref="B501:C501"/>
    <mergeCell ref="B503:C503"/>
    <mergeCell ref="B504:C504"/>
    <mergeCell ref="B491:C491"/>
    <mergeCell ref="B492:C492"/>
    <mergeCell ref="B493:C493"/>
    <mergeCell ref="B495:C495"/>
    <mergeCell ref="B496:C496"/>
    <mergeCell ref="B497:C497"/>
    <mergeCell ref="B486:C486"/>
    <mergeCell ref="B487:C487"/>
    <mergeCell ref="B488:C488"/>
    <mergeCell ref="B484:C484"/>
    <mergeCell ref="B489:C489"/>
    <mergeCell ref="B490:C490"/>
    <mergeCell ref="E482:G482"/>
    <mergeCell ref="H482:J482"/>
    <mergeCell ref="N482:O482"/>
    <mergeCell ref="P482:R482"/>
    <mergeCell ref="K482:M482"/>
    <mergeCell ref="B483:C483"/>
    <mergeCell ref="B472:C472"/>
    <mergeCell ref="B474:C474"/>
    <mergeCell ref="B475:C475"/>
    <mergeCell ref="B476:C476"/>
    <mergeCell ref="D479:E479"/>
    <mergeCell ref="L479:Q480"/>
    <mergeCell ref="B466:C466"/>
    <mergeCell ref="B467:C467"/>
    <mergeCell ref="B468:C468"/>
    <mergeCell ref="B469:C469"/>
    <mergeCell ref="B470:C470"/>
    <mergeCell ref="B471:C471"/>
    <mergeCell ref="B459:C459"/>
    <mergeCell ref="B460:C460"/>
    <mergeCell ref="B461:C461"/>
    <mergeCell ref="B462:C462"/>
    <mergeCell ref="B463:C463"/>
    <mergeCell ref="B464:C464"/>
    <mergeCell ref="B452:C452"/>
    <mergeCell ref="B453:C453"/>
    <mergeCell ref="B454:C454"/>
    <mergeCell ref="B455:C455"/>
    <mergeCell ref="B456:C456"/>
    <mergeCell ref="B458:C458"/>
    <mergeCell ref="B445:C445"/>
    <mergeCell ref="B446:C446"/>
    <mergeCell ref="B447:C447"/>
    <mergeCell ref="B448:C448"/>
    <mergeCell ref="B450:C450"/>
    <mergeCell ref="B451:C451"/>
    <mergeCell ref="B438:C438"/>
    <mergeCell ref="B439:C439"/>
    <mergeCell ref="B440:C440"/>
    <mergeCell ref="B442:C442"/>
    <mergeCell ref="B443:C443"/>
    <mergeCell ref="B444:C444"/>
    <mergeCell ref="B433:C433"/>
    <mergeCell ref="B434:C434"/>
    <mergeCell ref="B435:C435"/>
    <mergeCell ref="B431:C431"/>
    <mergeCell ref="B436:C436"/>
    <mergeCell ref="B437:C437"/>
    <mergeCell ref="E429:G429"/>
    <mergeCell ref="H429:J429"/>
    <mergeCell ref="N429:O429"/>
    <mergeCell ref="P429:R429"/>
    <mergeCell ref="K429:M429"/>
    <mergeCell ref="B430:C430"/>
    <mergeCell ref="B419:C419"/>
    <mergeCell ref="B421:C421"/>
    <mergeCell ref="B422:C422"/>
    <mergeCell ref="B423:C423"/>
    <mergeCell ref="D426:E426"/>
    <mergeCell ref="L426:Q427"/>
    <mergeCell ref="B413:C413"/>
    <mergeCell ref="B414:C414"/>
    <mergeCell ref="B415:C415"/>
    <mergeCell ref="B416:C416"/>
    <mergeCell ref="B417:C417"/>
    <mergeCell ref="B418:C418"/>
    <mergeCell ref="B406:C406"/>
    <mergeCell ref="B407:C407"/>
    <mergeCell ref="B408:C408"/>
    <mergeCell ref="B409:C409"/>
    <mergeCell ref="B410:C410"/>
    <mergeCell ref="B411:C411"/>
    <mergeCell ref="B399:C399"/>
    <mergeCell ref="B400:C400"/>
    <mergeCell ref="B401:C401"/>
    <mergeCell ref="B402:C402"/>
    <mergeCell ref="B403:C403"/>
    <mergeCell ref="B405:C405"/>
    <mergeCell ref="B392:C392"/>
    <mergeCell ref="B393:C393"/>
    <mergeCell ref="B394:C394"/>
    <mergeCell ref="B395:C395"/>
    <mergeCell ref="B397:C397"/>
    <mergeCell ref="B398:C398"/>
    <mergeCell ref="B385:C385"/>
    <mergeCell ref="B386:C386"/>
    <mergeCell ref="B387:C387"/>
    <mergeCell ref="B389:C389"/>
    <mergeCell ref="B390:C390"/>
    <mergeCell ref="B391:C391"/>
    <mergeCell ref="B380:C380"/>
    <mergeCell ref="B381:C381"/>
    <mergeCell ref="B382:C382"/>
    <mergeCell ref="B378:C378"/>
    <mergeCell ref="B383:C383"/>
    <mergeCell ref="B384:C384"/>
    <mergeCell ref="E376:G376"/>
    <mergeCell ref="H376:J376"/>
    <mergeCell ref="N376:O376"/>
    <mergeCell ref="P376:R376"/>
    <mergeCell ref="K376:M376"/>
    <mergeCell ref="B377:C377"/>
    <mergeCell ref="B366:C366"/>
    <mergeCell ref="B368:C368"/>
    <mergeCell ref="B369:C369"/>
    <mergeCell ref="B370:C370"/>
    <mergeCell ref="D373:E373"/>
    <mergeCell ref="L373:Q374"/>
    <mergeCell ref="B360:C360"/>
    <mergeCell ref="B361:C361"/>
    <mergeCell ref="B362:C362"/>
    <mergeCell ref="B363:C363"/>
    <mergeCell ref="B364:C364"/>
    <mergeCell ref="B365:C365"/>
    <mergeCell ref="B353:C353"/>
    <mergeCell ref="B354:C354"/>
    <mergeCell ref="B355:C355"/>
    <mergeCell ref="B356:C356"/>
    <mergeCell ref="B357:C357"/>
    <mergeCell ref="B358:C358"/>
    <mergeCell ref="B346:C346"/>
    <mergeCell ref="B347:C347"/>
    <mergeCell ref="B348:C348"/>
    <mergeCell ref="B349:C349"/>
    <mergeCell ref="B350:C350"/>
    <mergeCell ref="B352:C352"/>
    <mergeCell ref="B339:C339"/>
    <mergeCell ref="B340:C340"/>
    <mergeCell ref="B341:C341"/>
    <mergeCell ref="B342:C342"/>
    <mergeCell ref="B344:C344"/>
    <mergeCell ref="B345:C345"/>
    <mergeCell ref="B332:C332"/>
    <mergeCell ref="B333:C333"/>
    <mergeCell ref="B334:C334"/>
    <mergeCell ref="B336:C336"/>
    <mergeCell ref="B337:C337"/>
    <mergeCell ref="B338:C338"/>
    <mergeCell ref="B327:C327"/>
    <mergeCell ref="B328:C328"/>
    <mergeCell ref="B329:C329"/>
    <mergeCell ref="B325:C325"/>
    <mergeCell ref="B330:C330"/>
    <mergeCell ref="B331:C331"/>
    <mergeCell ref="E323:G323"/>
    <mergeCell ref="H323:J323"/>
    <mergeCell ref="N323:O323"/>
    <mergeCell ref="P323:R323"/>
    <mergeCell ref="K323:M323"/>
    <mergeCell ref="B324:C324"/>
    <mergeCell ref="B313:C313"/>
    <mergeCell ref="B315:C315"/>
    <mergeCell ref="B316:C316"/>
    <mergeCell ref="B317:C317"/>
    <mergeCell ref="D320:E320"/>
    <mergeCell ref="L320:Q321"/>
    <mergeCell ref="B307:C307"/>
    <mergeCell ref="B308:C308"/>
    <mergeCell ref="B309:C309"/>
    <mergeCell ref="B310:C310"/>
    <mergeCell ref="B311:C311"/>
    <mergeCell ref="B312:C312"/>
    <mergeCell ref="B300:C300"/>
    <mergeCell ref="B301:C301"/>
    <mergeCell ref="B302:C302"/>
    <mergeCell ref="B303:C303"/>
    <mergeCell ref="B304:C304"/>
    <mergeCell ref="B305:C305"/>
    <mergeCell ref="B293:C293"/>
    <mergeCell ref="B294:C294"/>
    <mergeCell ref="B295:C295"/>
    <mergeCell ref="B296:C296"/>
    <mergeCell ref="B297:C297"/>
    <mergeCell ref="B299:C299"/>
    <mergeCell ref="B286:C286"/>
    <mergeCell ref="B287:C287"/>
    <mergeCell ref="B288:C288"/>
    <mergeCell ref="B289:C289"/>
    <mergeCell ref="B291:C291"/>
    <mergeCell ref="B292:C292"/>
    <mergeCell ref="B279:C279"/>
    <mergeCell ref="B280:C280"/>
    <mergeCell ref="B281:C281"/>
    <mergeCell ref="B283:C283"/>
    <mergeCell ref="B284:C284"/>
    <mergeCell ref="B285:C285"/>
    <mergeCell ref="B274:C274"/>
    <mergeCell ref="B275:C275"/>
    <mergeCell ref="B276:C276"/>
    <mergeCell ref="B272:C272"/>
    <mergeCell ref="B277:C277"/>
    <mergeCell ref="B278:C278"/>
    <mergeCell ref="E270:G270"/>
    <mergeCell ref="H270:J270"/>
    <mergeCell ref="N270:O270"/>
    <mergeCell ref="P270:R270"/>
    <mergeCell ref="K270:M270"/>
    <mergeCell ref="B271:C271"/>
    <mergeCell ref="B260:C260"/>
    <mergeCell ref="B262:C262"/>
    <mergeCell ref="B263:C263"/>
    <mergeCell ref="B264:C264"/>
    <mergeCell ref="D267:E267"/>
    <mergeCell ref="L267:Q268"/>
    <mergeCell ref="B254:C254"/>
    <mergeCell ref="B255:C255"/>
    <mergeCell ref="B256:C256"/>
    <mergeCell ref="B257:C257"/>
    <mergeCell ref="B258:C258"/>
    <mergeCell ref="B259:C259"/>
    <mergeCell ref="B247:C247"/>
    <mergeCell ref="B248:C248"/>
    <mergeCell ref="B249:C249"/>
    <mergeCell ref="B250:C250"/>
    <mergeCell ref="B251:C251"/>
    <mergeCell ref="B252:C252"/>
    <mergeCell ref="B240:C240"/>
    <mergeCell ref="B241:C241"/>
    <mergeCell ref="B242:C242"/>
    <mergeCell ref="B243:C243"/>
    <mergeCell ref="B244:C244"/>
    <mergeCell ref="B246:C246"/>
    <mergeCell ref="B233:C233"/>
    <mergeCell ref="B234:C234"/>
    <mergeCell ref="B235:C235"/>
    <mergeCell ref="B236:C236"/>
    <mergeCell ref="B238:C238"/>
    <mergeCell ref="B239:C239"/>
    <mergeCell ref="B226:C226"/>
    <mergeCell ref="B227:C227"/>
    <mergeCell ref="B228:C228"/>
    <mergeCell ref="B230:C230"/>
    <mergeCell ref="B231:C231"/>
    <mergeCell ref="B232:C232"/>
    <mergeCell ref="B221:C221"/>
    <mergeCell ref="B222:C222"/>
    <mergeCell ref="B223:C223"/>
    <mergeCell ref="B219:C219"/>
    <mergeCell ref="B224:C224"/>
    <mergeCell ref="B225:C225"/>
    <mergeCell ref="E217:G217"/>
    <mergeCell ref="H217:J217"/>
    <mergeCell ref="N217:O217"/>
    <mergeCell ref="P217:R217"/>
    <mergeCell ref="K217:M217"/>
    <mergeCell ref="B218:C218"/>
    <mergeCell ref="B207:C207"/>
    <mergeCell ref="B209:C209"/>
    <mergeCell ref="B210:C210"/>
    <mergeCell ref="B211:C211"/>
    <mergeCell ref="D214:E214"/>
    <mergeCell ref="L214:Q215"/>
    <mergeCell ref="B201:C201"/>
    <mergeCell ref="B202:C202"/>
    <mergeCell ref="B203:C203"/>
    <mergeCell ref="B204:C204"/>
    <mergeCell ref="B205:C205"/>
    <mergeCell ref="B206:C206"/>
    <mergeCell ref="B194:C194"/>
    <mergeCell ref="B195:C195"/>
    <mergeCell ref="B196:C196"/>
    <mergeCell ref="B197:C197"/>
    <mergeCell ref="B198:C198"/>
    <mergeCell ref="B199:C199"/>
    <mergeCell ref="B187:C187"/>
    <mergeCell ref="B188:C188"/>
    <mergeCell ref="B189:C189"/>
    <mergeCell ref="B190:C190"/>
    <mergeCell ref="B191:C191"/>
    <mergeCell ref="B193:C193"/>
    <mergeCell ref="B180:C180"/>
    <mergeCell ref="B181:C181"/>
    <mergeCell ref="B182:C182"/>
    <mergeCell ref="B183:C183"/>
    <mergeCell ref="B185:C185"/>
    <mergeCell ref="B186:C186"/>
    <mergeCell ref="B173:C173"/>
    <mergeCell ref="B174:C174"/>
    <mergeCell ref="B175:C175"/>
    <mergeCell ref="B177:C177"/>
    <mergeCell ref="B178:C178"/>
    <mergeCell ref="B179:C179"/>
    <mergeCell ref="B169:C169"/>
    <mergeCell ref="B170:C170"/>
    <mergeCell ref="D161:E161"/>
    <mergeCell ref="E164:G164"/>
    <mergeCell ref="B171:C171"/>
    <mergeCell ref="B172:C172"/>
    <mergeCell ref="P164:R164"/>
    <mergeCell ref="B151:C151"/>
    <mergeCell ref="B152:C152"/>
    <mergeCell ref="B153:C153"/>
    <mergeCell ref="K164:M164"/>
    <mergeCell ref="B168:C168"/>
    <mergeCell ref="B154:C154"/>
    <mergeCell ref="B156:C156"/>
    <mergeCell ref="B157:C157"/>
    <mergeCell ref="B158:C158"/>
    <mergeCell ref="H164:J164"/>
    <mergeCell ref="N164:O164"/>
    <mergeCell ref="L161:Q162"/>
    <mergeCell ref="B121:C121"/>
    <mergeCell ref="B122:C122"/>
    <mergeCell ref="B124:C124"/>
    <mergeCell ref="B125:C125"/>
    <mergeCell ref="B126:C126"/>
    <mergeCell ref="B112:C112"/>
    <mergeCell ref="B115:C115"/>
    <mergeCell ref="B116:C116"/>
    <mergeCell ref="B117:C117"/>
    <mergeCell ref="B118:C118"/>
    <mergeCell ref="B119:C119"/>
    <mergeCell ref="B103:C103"/>
    <mergeCell ref="B104:C104"/>
    <mergeCell ref="B105:C105"/>
    <mergeCell ref="D108:E108"/>
    <mergeCell ref="L108:Q109"/>
    <mergeCell ref="E111:G111"/>
    <mergeCell ref="H111:J111"/>
    <mergeCell ref="N111:O111"/>
    <mergeCell ref="P111:R111"/>
    <mergeCell ref="K111:M111"/>
    <mergeCell ref="B96:C96"/>
    <mergeCell ref="B97:C97"/>
    <mergeCell ref="B98:C98"/>
    <mergeCell ref="B99:C99"/>
    <mergeCell ref="B100:C100"/>
    <mergeCell ref="B101:C101"/>
    <mergeCell ref="B89:C89"/>
    <mergeCell ref="B90:C90"/>
    <mergeCell ref="B91:C91"/>
    <mergeCell ref="B92:C92"/>
    <mergeCell ref="B93:C93"/>
    <mergeCell ref="B95:C95"/>
    <mergeCell ref="B82:C82"/>
    <mergeCell ref="B83:C83"/>
    <mergeCell ref="B84:C84"/>
    <mergeCell ref="B85:C85"/>
    <mergeCell ref="B87:C87"/>
    <mergeCell ref="B88:C88"/>
    <mergeCell ref="B75:C75"/>
    <mergeCell ref="B76:C76"/>
    <mergeCell ref="B77:C77"/>
    <mergeCell ref="B79:C79"/>
    <mergeCell ref="B80:C80"/>
    <mergeCell ref="B81:C81"/>
    <mergeCell ref="B68:C68"/>
    <mergeCell ref="B69:C69"/>
    <mergeCell ref="B71:C71"/>
    <mergeCell ref="B72:C72"/>
    <mergeCell ref="B73:C73"/>
    <mergeCell ref="B74:C74"/>
    <mergeCell ref="B62:C62"/>
    <mergeCell ref="B63:C63"/>
    <mergeCell ref="B64:C64"/>
    <mergeCell ref="B65:C65"/>
    <mergeCell ref="B66:C66"/>
    <mergeCell ref="B67:C67"/>
    <mergeCell ref="E58:G58"/>
    <mergeCell ref="H58:J58"/>
    <mergeCell ref="N58:O58"/>
    <mergeCell ref="P58:R58"/>
    <mergeCell ref="K58:M58"/>
    <mergeCell ref="B59:C59"/>
    <mergeCell ref="B13:C13"/>
    <mergeCell ref="B14:C14"/>
    <mergeCell ref="B15:C15"/>
    <mergeCell ref="B19:C19"/>
    <mergeCell ref="D55:E55"/>
    <mergeCell ref="L55:Q56"/>
    <mergeCell ref="B48:C48"/>
    <mergeCell ref="B44:C44"/>
    <mergeCell ref="B45:C45"/>
    <mergeCell ref="B46:C46"/>
    <mergeCell ref="B47:C47"/>
    <mergeCell ref="B52:C52"/>
    <mergeCell ref="B50:C50"/>
    <mergeCell ref="B51:C51"/>
    <mergeCell ref="B12:C12"/>
    <mergeCell ref="B20:C20"/>
    <mergeCell ref="B21:C21"/>
    <mergeCell ref="B22:C22"/>
    <mergeCell ref="B23:C23"/>
    <mergeCell ref="B32:C32"/>
    <mergeCell ref="B38:C38"/>
    <mergeCell ref="B39:C39"/>
    <mergeCell ref="B40:C40"/>
    <mergeCell ref="B42:C42"/>
    <mergeCell ref="B34:C34"/>
    <mergeCell ref="B35:C35"/>
    <mergeCell ref="B36:C36"/>
    <mergeCell ref="B37:C37"/>
    <mergeCell ref="B43:C43"/>
    <mergeCell ref="L2:Q3"/>
    <mergeCell ref="D2:E2"/>
    <mergeCell ref="B16:C16"/>
    <mergeCell ref="B18:C18"/>
    <mergeCell ref="B10:C10"/>
    <mergeCell ref="B11:C11"/>
    <mergeCell ref="B29:C29"/>
    <mergeCell ref="B30:C30"/>
    <mergeCell ref="B31:C31"/>
    <mergeCell ref="B24:C24"/>
    <mergeCell ref="B26:C26"/>
    <mergeCell ref="B27:C27"/>
    <mergeCell ref="B28:C28"/>
    <mergeCell ref="P5:R5"/>
    <mergeCell ref="H5:J5"/>
    <mergeCell ref="N5:O5"/>
    <mergeCell ref="E5:G5"/>
    <mergeCell ref="K5:M5"/>
    <mergeCell ref="B6:C6"/>
    <mergeCell ref="B9:C9"/>
    <mergeCell ref="B7:C7"/>
  </mergeCells>
  <phoneticPr fontId="5"/>
  <pageMargins left="0.59055118110236227" right="0.19685039370078741" top="0.19685039370078741" bottom="0.19685039370078741" header="0.51181102362204722" footer="0.51181102362204722"/>
  <pageSetup paperSize="9" scale="61" orientation="landscape" horizontalDpi="4294967293" verticalDpi="4294967293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showGridLines="0" zoomScale="70" zoomScaleNormal="70" workbookViewId="0">
      <selection activeCell="I2" sqref="I2"/>
    </sheetView>
  </sheetViews>
  <sheetFormatPr defaultRowHeight="15" x14ac:dyDescent="0.2"/>
  <cols>
    <col min="1" max="1" width="1.6640625" customWidth="1"/>
    <col min="2" max="2" width="5.44140625" customWidth="1"/>
    <col min="3" max="3" width="5.6640625" customWidth="1"/>
    <col min="4" max="4" width="7.6640625" customWidth="1"/>
    <col min="5" max="5" width="5.6640625" customWidth="1"/>
    <col min="6" max="6" width="7.6640625" customWidth="1"/>
    <col min="7" max="7" width="4.6640625" customWidth="1"/>
    <col min="8" max="8" width="5.6640625" customWidth="1"/>
    <col min="9" max="9" width="9.6640625" customWidth="1"/>
    <col min="10" max="11" width="5.6640625" customWidth="1"/>
    <col min="12" max="12" width="9.6640625" customWidth="1"/>
    <col min="13" max="13" width="5.6640625" customWidth="1"/>
    <col min="14" max="14" width="9.6640625" customWidth="1"/>
    <col min="15" max="16" width="5.6640625" customWidth="1"/>
    <col min="17" max="17" width="9.6640625" customWidth="1"/>
    <col min="18" max="19" width="5.6640625" customWidth="1"/>
    <col min="20" max="23" width="4.6640625" customWidth="1"/>
    <col min="24" max="25" width="0" hidden="1" customWidth="1"/>
    <col min="26" max="28" width="3.6640625" customWidth="1"/>
    <col min="29" max="29" width="27.88671875" customWidth="1"/>
    <col min="30" max="30" width="3.6640625" customWidth="1"/>
    <col min="31" max="31" width="1.6640625" customWidth="1"/>
  </cols>
  <sheetData>
    <row r="1" spans="1:3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1"/>
    </row>
    <row r="2" spans="1:32" ht="24.75" thickBot="1" x14ac:dyDescent="0.3">
      <c r="A2" s="2"/>
      <c r="B2" s="1"/>
      <c r="C2" s="173" t="s">
        <v>73</v>
      </c>
      <c r="D2" s="1"/>
      <c r="E2" s="1"/>
      <c r="F2" s="1"/>
      <c r="G2" s="1"/>
      <c r="H2" s="1"/>
      <c r="I2" s="174"/>
      <c r="J2" s="174"/>
      <c r="K2" s="174"/>
      <c r="L2" s="175"/>
      <c r="M2" s="225" t="s">
        <v>74</v>
      </c>
      <c r="N2" s="225"/>
      <c r="O2" s="225"/>
      <c r="P2" s="22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.75" thickTop="1" x14ac:dyDescent="0.2">
      <c r="A3" s="2"/>
      <c r="B3" s="1"/>
      <c r="C3" s="176"/>
      <c r="D3" s="176"/>
      <c r="E3" s="176"/>
      <c r="F3" s="176"/>
      <c r="G3" s="1"/>
      <c r="H3" s="1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.75" thickBot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">
      <c r="A5" s="2"/>
      <c r="B5" s="177"/>
      <c r="C5" s="226" t="s">
        <v>75</v>
      </c>
      <c r="D5" s="227"/>
      <c r="E5" s="227"/>
      <c r="F5" s="227"/>
      <c r="G5" s="228"/>
      <c r="H5" s="177"/>
      <c r="I5" s="178" t="s">
        <v>76</v>
      </c>
      <c r="J5" s="178"/>
      <c r="K5" s="179"/>
      <c r="L5" s="179"/>
      <c r="M5" s="177"/>
      <c r="N5" s="178" t="s">
        <v>77</v>
      </c>
      <c r="O5" s="179"/>
      <c r="P5" s="179"/>
      <c r="Q5" s="179"/>
      <c r="R5" s="226" t="s">
        <v>78</v>
      </c>
      <c r="S5" s="227"/>
      <c r="T5" s="227"/>
      <c r="U5" s="227"/>
      <c r="V5" s="227"/>
      <c r="W5" s="228"/>
      <c r="X5" s="180"/>
      <c r="Y5" s="178" t="s">
        <v>79</v>
      </c>
      <c r="Z5" s="180" t="s">
        <v>6</v>
      </c>
      <c r="AA5" s="178"/>
      <c r="AB5" s="178"/>
      <c r="AC5" s="177" t="s">
        <v>12</v>
      </c>
      <c r="AD5" s="179"/>
      <c r="AE5" s="181"/>
      <c r="AF5" s="1"/>
    </row>
    <row r="6" spans="1:32" x14ac:dyDescent="0.2">
      <c r="A6" s="2"/>
      <c r="B6" s="182" t="s">
        <v>80</v>
      </c>
      <c r="C6" s="229" t="s">
        <v>81</v>
      </c>
      <c r="D6" s="230"/>
      <c r="E6" s="231" t="s">
        <v>82</v>
      </c>
      <c r="F6" s="230"/>
      <c r="G6" s="232"/>
      <c r="H6" s="229" t="s">
        <v>83</v>
      </c>
      <c r="I6" s="230"/>
      <c r="J6" s="233"/>
      <c r="K6" s="231" t="s">
        <v>82</v>
      </c>
      <c r="L6" s="232"/>
      <c r="M6" s="229" t="s">
        <v>81</v>
      </c>
      <c r="N6" s="230"/>
      <c r="O6" s="233"/>
      <c r="P6" s="231" t="s">
        <v>82</v>
      </c>
      <c r="Q6" s="232"/>
      <c r="R6" s="183" t="s">
        <v>2</v>
      </c>
      <c r="S6" s="184" t="s">
        <v>5</v>
      </c>
      <c r="T6" s="185" t="s">
        <v>84</v>
      </c>
      <c r="U6" s="185" t="s">
        <v>84</v>
      </c>
      <c r="V6" s="185" t="s">
        <v>85</v>
      </c>
      <c r="W6" s="185" t="s">
        <v>86</v>
      </c>
      <c r="X6" s="183" t="s">
        <v>87</v>
      </c>
      <c r="Y6" s="186" t="s">
        <v>88</v>
      </c>
      <c r="Z6" s="183" t="s">
        <v>7</v>
      </c>
      <c r="AA6" s="186" t="s">
        <v>9</v>
      </c>
      <c r="AB6" s="186" t="s">
        <v>9</v>
      </c>
      <c r="AC6" s="183"/>
      <c r="AD6" s="186" t="s">
        <v>14</v>
      </c>
      <c r="AE6" s="181"/>
      <c r="AF6" s="1"/>
    </row>
    <row r="7" spans="1:32" x14ac:dyDescent="0.2">
      <c r="A7" s="2"/>
      <c r="B7" s="182"/>
      <c r="C7" s="183" t="s">
        <v>2</v>
      </c>
      <c r="D7" s="186" t="s">
        <v>4</v>
      </c>
      <c r="E7" s="186" t="s">
        <v>2</v>
      </c>
      <c r="F7" s="186" t="s">
        <v>4</v>
      </c>
      <c r="G7" s="186" t="s">
        <v>17</v>
      </c>
      <c r="H7" s="183" t="s">
        <v>2</v>
      </c>
      <c r="I7" s="186" t="s">
        <v>4</v>
      </c>
      <c r="J7" s="186" t="s">
        <v>89</v>
      </c>
      <c r="K7" s="186" t="s">
        <v>2</v>
      </c>
      <c r="L7" s="186" t="s">
        <v>4</v>
      </c>
      <c r="M7" s="183" t="s">
        <v>2</v>
      </c>
      <c r="N7" s="186" t="s">
        <v>4</v>
      </c>
      <c r="O7" s="186" t="s">
        <v>89</v>
      </c>
      <c r="P7" s="186" t="s">
        <v>2</v>
      </c>
      <c r="Q7" s="186" t="s">
        <v>4</v>
      </c>
      <c r="R7" s="187"/>
      <c r="S7" s="188"/>
      <c r="T7" s="189">
        <v>18</v>
      </c>
      <c r="U7" s="189">
        <v>17</v>
      </c>
      <c r="V7" s="189">
        <v>18</v>
      </c>
      <c r="W7" s="189">
        <v>18</v>
      </c>
      <c r="X7" s="182" t="s">
        <v>90</v>
      </c>
      <c r="Y7" s="190" t="s">
        <v>91</v>
      </c>
      <c r="Z7" s="182" t="s">
        <v>8</v>
      </c>
      <c r="AA7" s="190" t="s">
        <v>10</v>
      </c>
      <c r="AB7" s="190" t="s">
        <v>11</v>
      </c>
      <c r="AC7" s="182" t="s">
        <v>13</v>
      </c>
      <c r="AD7" s="190" t="s">
        <v>15</v>
      </c>
      <c r="AE7" s="181"/>
      <c r="AF7" s="1"/>
    </row>
    <row r="8" spans="1:32" ht="15.75" thickBot="1" x14ac:dyDescent="0.25">
      <c r="A8" s="2"/>
      <c r="B8" s="182"/>
      <c r="C8" s="182" t="s">
        <v>92</v>
      </c>
      <c r="D8" s="190" t="s">
        <v>92</v>
      </c>
      <c r="E8" s="190" t="s">
        <v>93</v>
      </c>
      <c r="F8" s="190" t="s">
        <v>93</v>
      </c>
      <c r="G8" s="190" t="s">
        <v>94</v>
      </c>
      <c r="H8" s="182" t="s">
        <v>92</v>
      </c>
      <c r="I8" s="190" t="s">
        <v>95</v>
      </c>
      <c r="J8" s="190" t="s">
        <v>95</v>
      </c>
      <c r="K8" s="190" t="s">
        <v>93</v>
      </c>
      <c r="L8" s="190" t="s">
        <v>96</v>
      </c>
      <c r="M8" s="182" t="s">
        <v>92</v>
      </c>
      <c r="N8" s="190" t="s">
        <v>95</v>
      </c>
      <c r="O8" s="190" t="s">
        <v>95</v>
      </c>
      <c r="P8" s="190" t="s">
        <v>93</v>
      </c>
      <c r="Q8" s="190" t="s">
        <v>96</v>
      </c>
      <c r="R8" s="183" t="s">
        <v>97</v>
      </c>
      <c r="S8" s="184" t="s">
        <v>97</v>
      </c>
      <c r="T8" s="186" t="s">
        <v>97</v>
      </c>
      <c r="U8" s="186" t="s">
        <v>97</v>
      </c>
      <c r="V8" s="186" t="s">
        <v>97</v>
      </c>
      <c r="W8" s="186" t="s">
        <v>97</v>
      </c>
      <c r="X8" s="187"/>
      <c r="Y8" s="191"/>
      <c r="Z8" s="182"/>
      <c r="AA8" s="190" t="s">
        <v>98</v>
      </c>
      <c r="AB8" s="190" t="s">
        <v>98</v>
      </c>
      <c r="AC8" s="187"/>
      <c r="AD8" s="191"/>
      <c r="AE8" s="181"/>
      <c r="AF8" s="1"/>
    </row>
    <row r="9" spans="1:32" ht="18" thickBot="1" x14ac:dyDescent="0.25">
      <c r="A9" s="2"/>
      <c r="B9" s="192" t="s">
        <v>99</v>
      </c>
      <c r="C9" s="177"/>
      <c r="D9" s="193"/>
      <c r="E9" s="193"/>
      <c r="F9" s="193"/>
      <c r="G9" s="193"/>
      <c r="H9" s="177"/>
      <c r="I9" s="193"/>
      <c r="J9" s="193"/>
      <c r="K9" s="193"/>
      <c r="L9" s="193"/>
      <c r="M9" s="177"/>
      <c r="N9" s="193"/>
      <c r="O9" s="193"/>
      <c r="P9" s="193"/>
      <c r="Q9" s="193"/>
      <c r="R9" s="180"/>
      <c r="S9" s="194"/>
      <c r="T9" s="195"/>
      <c r="U9" s="195"/>
      <c r="V9" s="195"/>
      <c r="W9" s="195"/>
      <c r="X9" s="180"/>
      <c r="Y9" s="195"/>
      <c r="Z9" s="180"/>
      <c r="AA9" s="195"/>
      <c r="AB9" s="195"/>
      <c r="AC9" s="180"/>
      <c r="AD9" s="195"/>
      <c r="AE9" s="181"/>
      <c r="AF9" s="1"/>
    </row>
    <row r="10" spans="1:32" x14ac:dyDescent="0.2">
      <c r="A10" s="2"/>
      <c r="B10" s="177"/>
      <c r="C10" s="177"/>
      <c r="D10" s="193"/>
      <c r="E10" s="193"/>
      <c r="F10" s="193"/>
      <c r="G10" s="193"/>
      <c r="H10" s="177"/>
      <c r="I10" s="193"/>
      <c r="J10" s="193"/>
      <c r="K10" s="193"/>
      <c r="L10" s="193"/>
      <c r="M10" s="177"/>
      <c r="N10" s="193"/>
      <c r="O10" s="193"/>
      <c r="P10" s="193"/>
      <c r="Q10" s="193"/>
      <c r="R10" s="180"/>
      <c r="S10" s="194"/>
      <c r="T10" s="195"/>
      <c r="U10" s="195"/>
      <c r="V10" s="195"/>
      <c r="W10" s="195"/>
      <c r="X10" s="180"/>
      <c r="Y10" s="195"/>
      <c r="Z10" s="180"/>
      <c r="AA10" s="195"/>
      <c r="AB10" s="195"/>
      <c r="AC10" s="180"/>
      <c r="AD10" s="195"/>
      <c r="AE10" s="181"/>
      <c r="AF10" s="1"/>
    </row>
    <row r="11" spans="1:32" x14ac:dyDescent="0.2">
      <c r="A11" s="2"/>
      <c r="B11" s="183"/>
      <c r="C11" s="183"/>
      <c r="D11" s="186"/>
      <c r="E11" s="186"/>
      <c r="F11" s="186"/>
      <c r="G11" s="186"/>
      <c r="H11" s="183"/>
      <c r="I11" s="186"/>
      <c r="J11" s="186"/>
      <c r="K11" s="186"/>
      <c r="L11" s="186"/>
      <c r="M11" s="183"/>
      <c r="N11" s="186"/>
      <c r="O11" s="186"/>
      <c r="P11" s="186"/>
      <c r="Q11" s="186"/>
      <c r="R11" s="196"/>
      <c r="S11" s="197"/>
      <c r="T11" s="198"/>
      <c r="U11" s="198"/>
      <c r="V11" s="198"/>
      <c r="W11" s="198"/>
      <c r="X11" s="196"/>
      <c r="Y11" s="198"/>
      <c r="Z11" s="196"/>
      <c r="AA11" s="198"/>
      <c r="AB11" s="198"/>
      <c r="AC11" s="196"/>
      <c r="AD11" s="198"/>
      <c r="AE11" s="181"/>
      <c r="AF11" s="1"/>
    </row>
    <row r="12" spans="1:32" x14ac:dyDescent="0.2">
      <c r="A12" s="2"/>
      <c r="B12" s="183"/>
      <c r="C12" s="183"/>
      <c r="D12" s="186"/>
      <c r="E12" s="186"/>
      <c r="F12" s="186"/>
      <c r="G12" s="186"/>
      <c r="H12" s="183"/>
      <c r="I12" s="186"/>
      <c r="J12" s="186"/>
      <c r="K12" s="186"/>
      <c r="L12" s="186"/>
      <c r="M12" s="183"/>
      <c r="N12" s="186"/>
      <c r="O12" s="186"/>
      <c r="P12" s="186"/>
      <c r="Q12" s="186"/>
      <c r="R12" s="196"/>
      <c r="S12" s="197"/>
      <c r="T12" s="198"/>
      <c r="U12" s="198"/>
      <c r="V12" s="198"/>
      <c r="W12" s="198"/>
      <c r="X12" s="196"/>
      <c r="Y12" s="198"/>
      <c r="Z12" s="196"/>
      <c r="AA12" s="198"/>
      <c r="AB12" s="198"/>
      <c r="AC12" s="196"/>
      <c r="AD12" s="198"/>
      <c r="AE12" s="181"/>
      <c r="AF12" s="1"/>
    </row>
    <row r="13" spans="1:32" x14ac:dyDescent="0.2">
      <c r="A13" s="2"/>
      <c r="B13" s="183"/>
      <c r="C13" s="183"/>
      <c r="D13" s="186"/>
      <c r="E13" s="186"/>
      <c r="F13" s="186"/>
      <c r="G13" s="186"/>
      <c r="H13" s="183"/>
      <c r="I13" s="186"/>
      <c r="J13" s="186"/>
      <c r="K13" s="186"/>
      <c r="L13" s="186"/>
      <c r="M13" s="183"/>
      <c r="N13" s="186"/>
      <c r="O13" s="186"/>
      <c r="P13" s="186"/>
      <c r="Q13" s="186"/>
      <c r="R13" s="196"/>
      <c r="S13" s="197"/>
      <c r="T13" s="198"/>
      <c r="U13" s="198"/>
      <c r="V13" s="198"/>
      <c r="W13" s="198"/>
      <c r="X13" s="196"/>
      <c r="Y13" s="198"/>
      <c r="Z13" s="196"/>
      <c r="AA13" s="198"/>
      <c r="AB13" s="198"/>
      <c r="AC13" s="196"/>
      <c r="AD13" s="198"/>
      <c r="AE13" s="181"/>
      <c r="AF13" s="1"/>
    </row>
    <row r="14" spans="1:32" x14ac:dyDescent="0.2">
      <c r="A14" s="2"/>
      <c r="B14" s="183"/>
      <c r="C14" s="183"/>
      <c r="D14" s="186"/>
      <c r="E14" s="186"/>
      <c r="F14" s="186"/>
      <c r="G14" s="186"/>
      <c r="H14" s="183"/>
      <c r="I14" s="186"/>
      <c r="J14" s="186"/>
      <c r="K14" s="186"/>
      <c r="L14" s="186"/>
      <c r="M14" s="183"/>
      <c r="N14" s="186"/>
      <c r="O14" s="186"/>
      <c r="P14" s="186"/>
      <c r="Q14" s="186"/>
      <c r="R14" s="196"/>
      <c r="S14" s="197"/>
      <c r="T14" s="198"/>
      <c r="U14" s="198"/>
      <c r="V14" s="198"/>
      <c r="W14" s="198"/>
      <c r="X14" s="196"/>
      <c r="Y14" s="198"/>
      <c r="Z14" s="196"/>
      <c r="AA14" s="198"/>
      <c r="AB14" s="198"/>
      <c r="AC14" s="196"/>
      <c r="AD14" s="198"/>
      <c r="AE14" s="181"/>
      <c r="AF14" s="1"/>
    </row>
    <row r="15" spans="1:32" x14ac:dyDescent="0.2">
      <c r="A15" s="2"/>
      <c r="B15" s="183"/>
      <c r="C15" s="183"/>
      <c r="D15" s="186"/>
      <c r="E15" s="186"/>
      <c r="F15" s="186"/>
      <c r="G15" s="186"/>
      <c r="H15" s="183"/>
      <c r="I15" s="186"/>
      <c r="J15" s="186"/>
      <c r="K15" s="186"/>
      <c r="L15" s="186"/>
      <c r="M15" s="183"/>
      <c r="N15" s="186"/>
      <c r="O15" s="186"/>
      <c r="P15" s="186"/>
      <c r="Q15" s="186"/>
      <c r="R15" s="196"/>
      <c r="S15" s="197"/>
      <c r="T15" s="198"/>
      <c r="U15" s="198"/>
      <c r="V15" s="198"/>
      <c r="W15" s="198"/>
      <c r="X15" s="196"/>
      <c r="Y15" s="198"/>
      <c r="Z15" s="196"/>
      <c r="AA15" s="198"/>
      <c r="AB15" s="198"/>
      <c r="AC15" s="196"/>
      <c r="AD15" s="198"/>
      <c r="AE15" s="181"/>
      <c r="AF15" s="1"/>
    </row>
    <row r="16" spans="1:32" ht="15.75" thickBot="1" x14ac:dyDescent="0.25">
      <c r="A16" s="2"/>
      <c r="B16" s="183"/>
      <c r="C16" s="183"/>
      <c r="D16" s="186"/>
      <c r="E16" s="186"/>
      <c r="F16" s="186"/>
      <c r="G16" s="186"/>
      <c r="H16" s="183"/>
      <c r="I16" s="186"/>
      <c r="J16" s="186"/>
      <c r="K16" s="186"/>
      <c r="L16" s="186"/>
      <c r="M16" s="183"/>
      <c r="N16" s="186"/>
      <c r="O16" s="186"/>
      <c r="P16" s="186"/>
      <c r="Q16" s="186"/>
      <c r="R16" s="196"/>
      <c r="S16" s="197"/>
      <c r="T16" s="198"/>
      <c r="U16" s="198"/>
      <c r="V16" s="198"/>
      <c r="W16" s="198"/>
      <c r="X16" s="196"/>
      <c r="Y16" s="198"/>
      <c r="Z16" s="196"/>
      <c r="AA16" s="198"/>
      <c r="AB16" s="198"/>
      <c r="AC16" s="196"/>
      <c r="AD16" s="198"/>
      <c r="AE16" s="181"/>
      <c r="AF16" s="1"/>
    </row>
    <row r="17" spans="1:32" ht="18" thickBot="1" x14ac:dyDescent="0.25">
      <c r="A17" s="2"/>
      <c r="B17" s="192" t="s">
        <v>100</v>
      </c>
      <c r="C17" s="192"/>
      <c r="D17" s="193"/>
      <c r="E17" s="193"/>
      <c r="F17" s="193"/>
      <c r="G17" s="193"/>
      <c r="H17" s="177"/>
      <c r="I17" s="193"/>
      <c r="J17" s="193"/>
      <c r="K17" s="193"/>
      <c r="L17" s="193"/>
      <c r="M17" s="177"/>
      <c r="N17" s="193"/>
      <c r="O17" s="193"/>
      <c r="P17" s="193"/>
      <c r="Q17" s="193"/>
      <c r="R17" s="180"/>
      <c r="S17" s="194"/>
      <c r="T17" s="195"/>
      <c r="U17" s="195"/>
      <c r="V17" s="195"/>
      <c r="W17" s="195"/>
      <c r="X17" s="180"/>
      <c r="Y17" s="195"/>
      <c r="Z17" s="180"/>
      <c r="AA17" s="195"/>
      <c r="AB17" s="195"/>
      <c r="AC17" s="180"/>
      <c r="AD17" s="195"/>
      <c r="AE17" s="181"/>
      <c r="AF17" s="1"/>
    </row>
    <row r="18" spans="1:32" x14ac:dyDescent="0.2">
      <c r="A18" s="2"/>
      <c r="B18" s="177"/>
      <c r="C18" s="177"/>
      <c r="D18" s="193"/>
      <c r="E18" s="193"/>
      <c r="F18" s="193"/>
      <c r="G18" s="193"/>
      <c r="H18" s="177"/>
      <c r="I18" s="193"/>
      <c r="J18" s="193"/>
      <c r="K18" s="193"/>
      <c r="L18" s="193"/>
      <c r="M18" s="177"/>
      <c r="N18" s="193"/>
      <c r="O18" s="193"/>
      <c r="P18" s="193"/>
      <c r="Q18" s="193"/>
      <c r="R18" s="180"/>
      <c r="S18" s="194"/>
      <c r="T18" s="195"/>
      <c r="U18" s="195"/>
      <c r="V18" s="195"/>
      <c r="W18" s="195"/>
      <c r="X18" s="180"/>
      <c r="Y18" s="195"/>
      <c r="Z18" s="180"/>
      <c r="AA18" s="195"/>
      <c r="AB18" s="195"/>
      <c r="AC18" s="180"/>
      <c r="AD18" s="195"/>
      <c r="AE18" s="181"/>
      <c r="AF18" s="1"/>
    </row>
    <row r="19" spans="1:32" x14ac:dyDescent="0.2">
      <c r="A19" s="2"/>
      <c r="B19" s="183"/>
      <c r="C19" s="183"/>
      <c r="D19" s="186"/>
      <c r="E19" s="186"/>
      <c r="F19" s="186"/>
      <c r="G19" s="186"/>
      <c r="H19" s="183"/>
      <c r="I19" s="186"/>
      <c r="J19" s="186"/>
      <c r="K19" s="186"/>
      <c r="L19" s="186"/>
      <c r="M19" s="183"/>
      <c r="N19" s="186"/>
      <c r="O19" s="186"/>
      <c r="P19" s="186"/>
      <c r="Q19" s="186"/>
      <c r="R19" s="196"/>
      <c r="S19" s="197"/>
      <c r="T19" s="198"/>
      <c r="U19" s="198"/>
      <c r="V19" s="198"/>
      <c r="W19" s="198"/>
      <c r="X19" s="196"/>
      <c r="Y19" s="198"/>
      <c r="Z19" s="196"/>
      <c r="AA19" s="198"/>
      <c r="AB19" s="198"/>
      <c r="AC19" s="196"/>
      <c r="AD19" s="198"/>
      <c r="AE19" s="181"/>
      <c r="AF19" s="1"/>
    </row>
    <row r="20" spans="1:32" x14ac:dyDescent="0.2">
      <c r="A20" s="2"/>
      <c r="B20" s="183"/>
      <c r="C20" s="183"/>
      <c r="D20" s="186"/>
      <c r="E20" s="186"/>
      <c r="F20" s="186"/>
      <c r="G20" s="186"/>
      <c r="H20" s="183"/>
      <c r="I20" s="186"/>
      <c r="J20" s="186"/>
      <c r="K20" s="186"/>
      <c r="L20" s="186"/>
      <c r="M20" s="183"/>
      <c r="N20" s="186"/>
      <c r="O20" s="186"/>
      <c r="P20" s="186"/>
      <c r="Q20" s="186"/>
      <c r="R20" s="196"/>
      <c r="S20" s="197"/>
      <c r="T20" s="198"/>
      <c r="U20" s="198"/>
      <c r="V20" s="198"/>
      <c r="W20" s="198"/>
      <c r="X20" s="196"/>
      <c r="Y20" s="198"/>
      <c r="Z20" s="196"/>
      <c r="AA20" s="198"/>
      <c r="AB20" s="198"/>
      <c r="AC20" s="196"/>
      <c r="AD20" s="198"/>
      <c r="AE20" s="181"/>
      <c r="AF20" s="1"/>
    </row>
    <row r="21" spans="1:32" x14ac:dyDescent="0.2">
      <c r="A21" s="2"/>
      <c r="B21" s="183"/>
      <c r="C21" s="183"/>
      <c r="D21" s="186"/>
      <c r="E21" s="186"/>
      <c r="F21" s="186"/>
      <c r="G21" s="186"/>
      <c r="H21" s="183"/>
      <c r="I21" s="186"/>
      <c r="J21" s="186"/>
      <c r="K21" s="186"/>
      <c r="L21" s="186"/>
      <c r="M21" s="183"/>
      <c r="N21" s="186"/>
      <c r="O21" s="186"/>
      <c r="P21" s="186"/>
      <c r="Q21" s="186"/>
      <c r="R21" s="196"/>
      <c r="S21" s="197"/>
      <c r="T21" s="198"/>
      <c r="U21" s="198"/>
      <c r="V21" s="198"/>
      <c r="W21" s="198"/>
      <c r="X21" s="196"/>
      <c r="Y21" s="198"/>
      <c r="Z21" s="196"/>
      <c r="AA21" s="198"/>
      <c r="AB21" s="198"/>
      <c r="AC21" s="196"/>
      <c r="AD21" s="198"/>
      <c r="AE21" s="181"/>
      <c r="AF21" s="1"/>
    </row>
    <row r="22" spans="1:32" x14ac:dyDescent="0.2">
      <c r="A22" s="2"/>
      <c r="B22" s="183"/>
      <c r="C22" s="183"/>
      <c r="D22" s="186"/>
      <c r="E22" s="186"/>
      <c r="F22" s="186"/>
      <c r="G22" s="186"/>
      <c r="H22" s="183"/>
      <c r="I22" s="186"/>
      <c r="J22" s="186"/>
      <c r="K22" s="186"/>
      <c r="L22" s="186"/>
      <c r="M22" s="183"/>
      <c r="N22" s="186"/>
      <c r="O22" s="186"/>
      <c r="P22" s="186"/>
      <c r="Q22" s="186"/>
      <c r="R22" s="196"/>
      <c r="S22" s="197"/>
      <c r="T22" s="198"/>
      <c r="U22" s="198"/>
      <c r="V22" s="198"/>
      <c r="W22" s="198"/>
      <c r="X22" s="196"/>
      <c r="Y22" s="198"/>
      <c r="Z22" s="196"/>
      <c r="AA22" s="198"/>
      <c r="AB22" s="198"/>
      <c r="AC22" s="196"/>
      <c r="AD22" s="198"/>
      <c r="AE22" s="181"/>
      <c r="AF22" s="1"/>
    </row>
    <row r="23" spans="1:32" x14ac:dyDescent="0.2">
      <c r="A23" s="2"/>
      <c r="B23" s="183"/>
      <c r="C23" s="183"/>
      <c r="D23" s="186"/>
      <c r="E23" s="186"/>
      <c r="F23" s="186"/>
      <c r="G23" s="186"/>
      <c r="H23" s="183"/>
      <c r="I23" s="186"/>
      <c r="J23" s="186"/>
      <c r="K23" s="186"/>
      <c r="L23" s="186"/>
      <c r="M23" s="183"/>
      <c r="N23" s="186"/>
      <c r="O23" s="186"/>
      <c r="P23" s="186"/>
      <c r="Q23" s="186"/>
      <c r="R23" s="196"/>
      <c r="S23" s="197"/>
      <c r="T23" s="198"/>
      <c r="U23" s="198"/>
      <c r="V23" s="198"/>
      <c r="W23" s="198"/>
      <c r="X23" s="196"/>
      <c r="Y23" s="198"/>
      <c r="Z23" s="196"/>
      <c r="AA23" s="198"/>
      <c r="AB23" s="198"/>
      <c r="AC23" s="196"/>
      <c r="AD23" s="198"/>
      <c r="AE23" s="181"/>
      <c r="AF23" s="1"/>
    </row>
    <row r="24" spans="1:32" ht="15.75" thickBot="1" x14ac:dyDescent="0.25">
      <c r="A24" s="2"/>
      <c r="B24" s="183"/>
      <c r="C24" s="183"/>
      <c r="D24" s="186"/>
      <c r="E24" s="186"/>
      <c r="F24" s="186"/>
      <c r="G24" s="186"/>
      <c r="H24" s="183"/>
      <c r="I24" s="186"/>
      <c r="J24" s="186"/>
      <c r="K24" s="186"/>
      <c r="L24" s="186"/>
      <c r="M24" s="183"/>
      <c r="N24" s="186"/>
      <c r="O24" s="186"/>
      <c r="P24" s="186"/>
      <c r="Q24" s="186"/>
      <c r="R24" s="196"/>
      <c r="S24" s="197"/>
      <c r="T24" s="198"/>
      <c r="U24" s="198"/>
      <c r="V24" s="198"/>
      <c r="W24" s="198"/>
      <c r="X24" s="196"/>
      <c r="Y24" s="198"/>
      <c r="Z24" s="196"/>
      <c r="AA24" s="198"/>
      <c r="AB24" s="198"/>
      <c r="AC24" s="196"/>
      <c r="AD24" s="198"/>
      <c r="AE24" s="181"/>
      <c r="AF24" s="1"/>
    </row>
    <row r="25" spans="1:32" ht="18" thickBot="1" x14ac:dyDescent="0.25">
      <c r="A25" s="2"/>
      <c r="B25" s="192" t="s">
        <v>101</v>
      </c>
      <c r="C25" s="192"/>
      <c r="D25" s="193"/>
      <c r="E25" s="193"/>
      <c r="F25" s="193"/>
      <c r="G25" s="193"/>
      <c r="H25" s="177"/>
      <c r="I25" s="193"/>
      <c r="J25" s="193"/>
      <c r="K25" s="193"/>
      <c r="L25" s="193"/>
      <c r="M25" s="177"/>
      <c r="N25" s="193"/>
      <c r="O25" s="193"/>
      <c r="P25" s="193"/>
      <c r="Q25" s="193"/>
      <c r="R25" s="180"/>
      <c r="S25" s="194"/>
      <c r="T25" s="195"/>
      <c r="U25" s="195"/>
      <c r="V25" s="195"/>
      <c r="W25" s="195"/>
      <c r="X25" s="180"/>
      <c r="Y25" s="195"/>
      <c r="Z25" s="180"/>
      <c r="AA25" s="195"/>
      <c r="AB25" s="195"/>
      <c r="AC25" s="180"/>
      <c r="AD25" s="195"/>
      <c r="AE25" s="181"/>
      <c r="AF25" s="1"/>
    </row>
    <row r="26" spans="1:32" x14ac:dyDescent="0.2">
      <c r="A26" s="2"/>
      <c r="B26" s="177"/>
      <c r="C26" s="177"/>
      <c r="D26" s="193"/>
      <c r="E26" s="193"/>
      <c r="F26" s="193"/>
      <c r="G26" s="193"/>
      <c r="H26" s="177"/>
      <c r="I26" s="193"/>
      <c r="J26" s="193"/>
      <c r="K26" s="193"/>
      <c r="L26" s="193"/>
      <c r="M26" s="177"/>
      <c r="N26" s="193"/>
      <c r="O26" s="193"/>
      <c r="P26" s="193"/>
      <c r="Q26" s="193"/>
      <c r="R26" s="180"/>
      <c r="S26" s="194"/>
      <c r="T26" s="195"/>
      <c r="U26" s="195"/>
      <c r="V26" s="195"/>
      <c r="W26" s="195"/>
      <c r="X26" s="180"/>
      <c r="Y26" s="195"/>
      <c r="Z26" s="180"/>
      <c r="AA26" s="195"/>
      <c r="AB26" s="195"/>
      <c r="AC26" s="180"/>
      <c r="AD26" s="195"/>
      <c r="AE26" s="181"/>
      <c r="AF26" s="1"/>
    </row>
    <row r="27" spans="1:32" x14ac:dyDescent="0.2">
      <c r="A27" s="2"/>
      <c r="B27" s="183"/>
      <c r="C27" s="183"/>
      <c r="D27" s="186"/>
      <c r="E27" s="186"/>
      <c r="F27" s="186"/>
      <c r="G27" s="186"/>
      <c r="H27" s="183"/>
      <c r="I27" s="186"/>
      <c r="J27" s="186"/>
      <c r="K27" s="186"/>
      <c r="L27" s="186"/>
      <c r="M27" s="183"/>
      <c r="N27" s="186"/>
      <c r="O27" s="186"/>
      <c r="P27" s="186"/>
      <c r="Q27" s="186"/>
      <c r="R27" s="196"/>
      <c r="S27" s="197"/>
      <c r="T27" s="198"/>
      <c r="U27" s="198"/>
      <c r="V27" s="198"/>
      <c r="W27" s="198"/>
      <c r="X27" s="196"/>
      <c r="Y27" s="198"/>
      <c r="Z27" s="196"/>
      <c r="AA27" s="198"/>
      <c r="AB27" s="198"/>
      <c r="AC27" s="196"/>
      <c r="AD27" s="198"/>
      <c r="AE27" s="181"/>
      <c r="AF27" s="1"/>
    </row>
    <row r="28" spans="1:32" x14ac:dyDescent="0.2">
      <c r="A28" s="2"/>
      <c r="B28" s="183"/>
      <c r="C28" s="183"/>
      <c r="D28" s="186"/>
      <c r="E28" s="186"/>
      <c r="F28" s="186"/>
      <c r="G28" s="186"/>
      <c r="H28" s="183"/>
      <c r="I28" s="186"/>
      <c r="J28" s="186"/>
      <c r="K28" s="186"/>
      <c r="L28" s="186"/>
      <c r="M28" s="183"/>
      <c r="N28" s="186"/>
      <c r="O28" s="186"/>
      <c r="P28" s="186"/>
      <c r="Q28" s="186"/>
      <c r="R28" s="196"/>
      <c r="S28" s="197"/>
      <c r="T28" s="198"/>
      <c r="U28" s="198"/>
      <c r="V28" s="198"/>
      <c r="W28" s="198"/>
      <c r="X28" s="196"/>
      <c r="Y28" s="198"/>
      <c r="Z28" s="196"/>
      <c r="AA28" s="198"/>
      <c r="AB28" s="198"/>
      <c r="AC28" s="196"/>
      <c r="AD28" s="198"/>
      <c r="AE28" s="181"/>
      <c r="AF28" s="1"/>
    </row>
    <row r="29" spans="1:32" x14ac:dyDescent="0.2">
      <c r="A29" s="2"/>
      <c r="B29" s="183"/>
      <c r="C29" s="183"/>
      <c r="D29" s="186"/>
      <c r="E29" s="186"/>
      <c r="F29" s="186"/>
      <c r="G29" s="186"/>
      <c r="H29" s="183"/>
      <c r="I29" s="186"/>
      <c r="J29" s="186"/>
      <c r="K29" s="186"/>
      <c r="L29" s="186"/>
      <c r="M29" s="183"/>
      <c r="N29" s="186"/>
      <c r="O29" s="186"/>
      <c r="P29" s="186"/>
      <c r="Q29" s="186"/>
      <c r="R29" s="196"/>
      <c r="S29" s="197"/>
      <c r="T29" s="198"/>
      <c r="U29" s="198"/>
      <c r="V29" s="198"/>
      <c r="W29" s="198"/>
      <c r="X29" s="196"/>
      <c r="Y29" s="198"/>
      <c r="Z29" s="196"/>
      <c r="AA29" s="198"/>
      <c r="AB29" s="198"/>
      <c r="AC29" s="196"/>
      <c r="AD29" s="198"/>
      <c r="AE29" s="181"/>
      <c r="AF29" s="1"/>
    </row>
    <row r="30" spans="1:32" x14ac:dyDescent="0.2">
      <c r="A30" s="2"/>
      <c r="B30" s="183"/>
      <c r="C30" s="183"/>
      <c r="D30" s="186"/>
      <c r="E30" s="186"/>
      <c r="F30" s="186"/>
      <c r="G30" s="186"/>
      <c r="H30" s="183"/>
      <c r="I30" s="186"/>
      <c r="J30" s="186"/>
      <c r="K30" s="186"/>
      <c r="L30" s="186"/>
      <c r="M30" s="183"/>
      <c r="N30" s="186"/>
      <c r="O30" s="186"/>
      <c r="P30" s="186"/>
      <c r="Q30" s="186"/>
      <c r="R30" s="196"/>
      <c r="S30" s="197"/>
      <c r="T30" s="198"/>
      <c r="U30" s="198"/>
      <c r="V30" s="198"/>
      <c r="W30" s="198"/>
      <c r="X30" s="196"/>
      <c r="Y30" s="198"/>
      <c r="Z30" s="196"/>
      <c r="AA30" s="198"/>
      <c r="AB30" s="198"/>
      <c r="AC30" s="196"/>
      <c r="AD30" s="198"/>
      <c r="AE30" s="181"/>
      <c r="AF30" s="1"/>
    </row>
    <row r="31" spans="1:32" x14ac:dyDescent="0.2">
      <c r="A31" s="2"/>
      <c r="B31" s="183"/>
      <c r="C31" s="183"/>
      <c r="D31" s="186"/>
      <c r="E31" s="186"/>
      <c r="F31" s="186"/>
      <c r="G31" s="186"/>
      <c r="H31" s="183"/>
      <c r="I31" s="186"/>
      <c r="J31" s="186"/>
      <c r="K31" s="186"/>
      <c r="L31" s="186"/>
      <c r="M31" s="183"/>
      <c r="N31" s="186"/>
      <c r="O31" s="186"/>
      <c r="P31" s="186"/>
      <c r="Q31" s="186"/>
      <c r="R31" s="196"/>
      <c r="S31" s="197"/>
      <c r="T31" s="198"/>
      <c r="U31" s="198"/>
      <c r="V31" s="198"/>
      <c r="W31" s="198"/>
      <c r="X31" s="196"/>
      <c r="Y31" s="198"/>
      <c r="Z31" s="196"/>
      <c r="AA31" s="198"/>
      <c r="AB31" s="198"/>
      <c r="AC31" s="196"/>
      <c r="AD31" s="198"/>
      <c r="AE31" s="181"/>
      <c r="AF31" s="1"/>
    </row>
    <row r="32" spans="1:32" ht="15.75" thickBot="1" x14ac:dyDescent="0.25">
      <c r="A32" s="2"/>
      <c r="B32" s="183"/>
      <c r="C32" s="183"/>
      <c r="D32" s="186"/>
      <c r="E32" s="186"/>
      <c r="F32" s="186"/>
      <c r="G32" s="186"/>
      <c r="H32" s="183"/>
      <c r="I32" s="186"/>
      <c r="J32" s="186"/>
      <c r="K32" s="186"/>
      <c r="L32" s="186"/>
      <c r="M32" s="183"/>
      <c r="N32" s="186"/>
      <c r="O32" s="186"/>
      <c r="P32" s="186"/>
      <c r="Q32" s="186"/>
      <c r="R32" s="196"/>
      <c r="S32" s="197"/>
      <c r="T32" s="198"/>
      <c r="U32" s="198"/>
      <c r="V32" s="198"/>
      <c r="W32" s="198"/>
      <c r="X32" s="196"/>
      <c r="Y32" s="198"/>
      <c r="Z32" s="196"/>
      <c r="AA32" s="198"/>
      <c r="AB32" s="198"/>
      <c r="AC32" s="196"/>
      <c r="AD32" s="198"/>
      <c r="AE32" s="181"/>
      <c r="AF32" s="1"/>
    </row>
    <row r="33" spans="1:32" ht="18" thickBot="1" x14ac:dyDescent="0.25">
      <c r="A33" s="2"/>
      <c r="B33" s="192" t="s">
        <v>102</v>
      </c>
      <c r="C33" s="192"/>
      <c r="D33" s="193"/>
      <c r="E33" s="193"/>
      <c r="F33" s="193"/>
      <c r="G33" s="193"/>
      <c r="H33" s="177"/>
      <c r="I33" s="193"/>
      <c r="J33" s="193"/>
      <c r="K33" s="193"/>
      <c r="L33" s="193"/>
      <c r="M33" s="177"/>
      <c r="N33" s="193"/>
      <c r="O33" s="193"/>
      <c r="P33" s="193"/>
      <c r="Q33" s="193"/>
      <c r="R33" s="180"/>
      <c r="S33" s="194"/>
      <c r="T33" s="195"/>
      <c r="U33" s="195"/>
      <c r="V33" s="195"/>
      <c r="W33" s="195"/>
      <c r="X33" s="180"/>
      <c r="Y33" s="195"/>
      <c r="Z33" s="180"/>
      <c r="AA33" s="195"/>
      <c r="AB33" s="195"/>
      <c r="AC33" s="180"/>
      <c r="AD33" s="195"/>
      <c r="AE33" s="181"/>
      <c r="AF33" s="1"/>
    </row>
    <row r="34" spans="1:32" x14ac:dyDescent="0.2">
      <c r="A34" s="2"/>
      <c r="B34" s="177"/>
      <c r="C34" s="177"/>
      <c r="D34" s="193"/>
      <c r="E34" s="193"/>
      <c r="F34" s="193"/>
      <c r="G34" s="193"/>
      <c r="H34" s="177"/>
      <c r="I34" s="193"/>
      <c r="J34" s="193"/>
      <c r="K34" s="193"/>
      <c r="L34" s="193"/>
      <c r="M34" s="177"/>
      <c r="N34" s="193"/>
      <c r="O34" s="193"/>
      <c r="P34" s="193"/>
      <c r="Q34" s="193"/>
      <c r="R34" s="180"/>
      <c r="S34" s="194"/>
      <c r="T34" s="195"/>
      <c r="U34" s="195"/>
      <c r="V34" s="195"/>
      <c r="W34" s="195"/>
      <c r="X34" s="180"/>
      <c r="Y34" s="195"/>
      <c r="Z34" s="180"/>
      <c r="AA34" s="195"/>
      <c r="AB34" s="195"/>
      <c r="AC34" s="180"/>
      <c r="AD34" s="195"/>
      <c r="AE34" s="181"/>
      <c r="AF34" s="1"/>
    </row>
    <row r="35" spans="1:32" x14ac:dyDescent="0.2">
      <c r="A35" s="2"/>
      <c r="B35" s="183"/>
      <c r="C35" s="183"/>
      <c r="D35" s="186"/>
      <c r="E35" s="186"/>
      <c r="F35" s="186"/>
      <c r="G35" s="186"/>
      <c r="H35" s="183"/>
      <c r="I35" s="186"/>
      <c r="J35" s="186"/>
      <c r="K35" s="186"/>
      <c r="L35" s="186"/>
      <c r="M35" s="183"/>
      <c r="N35" s="186"/>
      <c r="O35" s="186"/>
      <c r="P35" s="186"/>
      <c r="Q35" s="186"/>
      <c r="R35" s="196"/>
      <c r="S35" s="197"/>
      <c r="T35" s="198"/>
      <c r="U35" s="198"/>
      <c r="V35" s="198"/>
      <c r="W35" s="198"/>
      <c r="X35" s="196"/>
      <c r="Y35" s="198"/>
      <c r="Z35" s="196"/>
      <c r="AA35" s="198"/>
      <c r="AB35" s="198"/>
      <c r="AC35" s="196"/>
      <c r="AD35" s="198"/>
      <c r="AE35" s="181"/>
      <c r="AF35" s="1"/>
    </row>
    <row r="36" spans="1:32" x14ac:dyDescent="0.2">
      <c r="A36" s="2"/>
      <c r="B36" s="183"/>
      <c r="C36" s="183"/>
      <c r="D36" s="186"/>
      <c r="E36" s="186"/>
      <c r="F36" s="186"/>
      <c r="G36" s="186"/>
      <c r="H36" s="183"/>
      <c r="I36" s="186"/>
      <c r="J36" s="186"/>
      <c r="K36" s="186"/>
      <c r="L36" s="186"/>
      <c r="M36" s="183"/>
      <c r="N36" s="186"/>
      <c r="O36" s="186"/>
      <c r="P36" s="186"/>
      <c r="Q36" s="186"/>
      <c r="R36" s="196"/>
      <c r="S36" s="197"/>
      <c r="T36" s="198"/>
      <c r="U36" s="198"/>
      <c r="V36" s="198"/>
      <c r="W36" s="198"/>
      <c r="X36" s="196"/>
      <c r="Y36" s="198"/>
      <c r="Z36" s="196"/>
      <c r="AA36" s="198"/>
      <c r="AB36" s="198"/>
      <c r="AC36" s="196"/>
      <c r="AD36" s="198"/>
      <c r="AE36" s="181"/>
      <c r="AF36" s="1"/>
    </row>
    <row r="37" spans="1:32" x14ac:dyDescent="0.2">
      <c r="A37" s="2"/>
      <c r="B37" s="183"/>
      <c r="C37" s="183"/>
      <c r="D37" s="186"/>
      <c r="E37" s="186"/>
      <c r="F37" s="186"/>
      <c r="G37" s="186"/>
      <c r="H37" s="183"/>
      <c r="I37" s="186"/>
      <c r="J37" s="186"/>
      <c r="K37" s="186"/>
      <c r="L37" s="186"/>
      <c r="M37" s="183"/>
      <c r="N37" s="186"/>
      <c r="O37" s="186"/>
      <c r="P37" s="186"/>
      <c r="Q37" s="186"/>
      <c r="R37" s="196"/>
      <c r="S37" s="197"/>
      <c r="T37" s="198"/>
      <c r="U37" s="198"/>
      <c r="V37" s="198"/>
      <c r="W37" s="198"/>
      <c r="X37" s="196"/>
      <c r="Y37" s="198"/>
      <c r="Z37" s="196"/>
      <c r="AA37" s="198"/>
      <c r="AB37" s="198"/>
      <c r="AC37" s="196"/>
      <c r="AD37" s="198"/>
      <c r="AE37" s="181"/>
      <c r="AF37" s="1"/>
    </row>
    <row r="38" spans="1:32" x14ac:dyDescent="0.2">
      <c r="A38" s="2"/>
      <c r="B38" s="183"/>
      <c r="C38" s="183"/>
      <c r="D38" s="186"/>
      <c r="E38" s="186"/>
      <c r="F38" s="186"/>
      <c r="G38" s="186"/>
      <c r="H38" s="183"/>
      <c r="I38" s="186"/>
      <c r="J38" s="186"/>
      <c r="K38" s="186"/>
      <c r="L38" s="186"/>
      <c r="M38" s="183"/>
      <c r="N38" s="186"/>
      <c r="O38" s="186"/>
      <c r="P38" s="186"/>
      <c r="Q38" s="186"/>
      <c r="R38" s="196"/>
      <c r="S38" s="197"/>
      <c r="T38" s="198"/>
      <c r="U38" s="198"/>
      <c r="V38" s="198"/>
      <c r="W38" s="198"/>
      <c r="X38" s="196"/>
      <c r="Y38" s="198"/>
      <c r="Z38" s="196"/>
      <c r="AA38" s="198"/>
      <c r="AB38" s="198"/>
      <c r="AC38" s="196"/>
      <c r="AD38" s="198"/>
      <c r="AE38" s="181"/>
      <c r="AF38" s="1"/>
    </row>
    <row r="39" spans="1:32" x14ac:dyDescent="0.2">
      <c r="A39" s="2"/>
      <c r="B39" s="183"/>
      <c r="C39" s="183"/>
      <c r="D39" s="186"/>
      <c r="E39" s="186"/>
      <c r="F39" s="186"/>
      <c r="G39" s="186"/>
      <c r="H39" s="183"/>
      <c r="I39" s="186"/>
      <c r="J39" s="186"/>
      <c r="K39" s="186"/>
      <c r="L39" s="186"/>
      <c r="M39" s="183"/>
      <c r="N39" s="186"/>
      <c r="O39" s="186"/>
      <c r="P39" s="186"/>
      <c r="Q39" s="186"/>
      <c r="R39" s="196"/>
      <c r="S39" s="197"/>
      <c r="T39" s="198"/>
      <c r="U39" s="198"/>
      <c r="V39" s="198"/>
      <c r="W39" s="198"/>
      <c r="X39" s="196"/>
      <c r="Y39" s="198"/>
      <c r="Z39" s="196"/>
      <c r="AA39" s="198"/>
      <c r="AB39" s="198"/>
      <c r="AC39" s="196"/>
      <c r="AD39" s="198"/>
      <c r="AE39" s="181"/>
      <c r="AF39" s="1"/>
    </row>
    <row r="40" spans="1:32" ht="15.75" thickBot="1" x14ac:dyDescent="0.25">
      <c r="A40" s="2"/>
      <c r="B40" s="183"/>
      <c r="C40" s="183"/>
      <c r="D40" s="186"/>
      <c r="E40" s="186"/>
      <c r="F40" s="186"/>
      <c r="G40" s="186"/>
      <c r="H40" s="183"/>
      <c r="I40" s="186"/>
      <c r="J40" s="186"/>
      <c r="K40" s="186"/>
      <c r="L40" s="186"/>
      <c r="M40" s="183"/>
      <c r="N40" s="186"/>
      <c r="O40" s="186"/>
      <c r="P40" s="186"/>
      <c r="Q40" s="186"/>
      <c r="R40" s="196"/>
      <c r="S40" s="197"/>
      <c r="T40" s="198"/>
      <c r="U40" s="198"/>
      <c r="V40" s="198"/>
      <c r="W40" s="198"/>
      <c r="X40" s="196"/>
      <c r="Y40" s="198"/>
      <c r="Z40" s="196"/>
      <c r="AA40" s="198"/>
      <c r="AB40" s="198"/>
      <c r="AC40" s="196"/>
      <c r="AD40" s="198"/>
      <c r="AE40" s="181"/>
      <c r="AF40" s="1"/>
    </row>
    <row r="41" spans="1:32" ht="18" thickBot="1" x14ac:dyDescent="0.25">
      <c r="A41" s="2"/>
      <c r="B41" s="192" t="s">
        <v>103</v>
      </c>
      <c r="C41" s="192"/>
      <c r="D41" s="193"/>
      <c r="E41" s="193"/>
      <c r="F41" s="193"/>
      <c r="G41" s="193"/>
      <c r="H41" s="177"/>
      <c r="I41" s="193"/>
      <c r="J41" s="193"/>
      <c r="K41" s="193"/>
      <c r="L41" s="193"/>
      <c r="M41" s="177"/>
      <c r="N41" s="193"/>
      <c r="O41" s="193"/>
      <c r="P41" s="193"/>
      <c r="Q41" s="193"/>
      <c r="R41" s="180"/>
      <c r="S41" s="194"/>
      <c r="T41" s="195"/>
      <c r="U41" s="195"/>
      <c r="V41" s="195"/>
      <c r="W41" s="195"/>
      <c r="X41" s="180"/>
      <c r="Y41" s="195"/>
      <c r="Z41" s="180"/>
      <c r="AA41" s="195"/>
      <c r="AB41" s="195"/>
      <c r="AC41" s="180"/>
      <c r="AD41" s="195"/>
      <c r="AE41" s="181"/>
      <c r="AF41" s="1"/>
    </row>
    <row r="42" spans="1:32" x14ac:dyDescent="0.2">
      <c r="A42" s="2"/>
      <c r="B42" s="177"/>
      <c r="C42" s="177"/>
      <c r="D42" s="193"/>
      <c r="E42" s="193"/>
      <c r="F42" s="193"/>
      <c r="G42" s="193"/>
      <c r="H42" s="177"/>
      <c r="I42" s="193"/>
      <c r="J42" s="193"/>
      <c r="K42" s="193"/>
      <c r="L42" s="193"/>
      <c r="M42" s="177"/>
      <c r="N42" s="193"/>
      <c r="O42" s="193"/>
      <c r="P42" s="193"/>
      <c r="Q42" s="193"/>
      <c r="R42" s="180"/>
      <c r="S42" s="194"/>
      <c r="T42" s="195"/>
      <c r="U42" s="195"/>
      <c r="V42" s="195"/>
      <c r="W42" s="195"/>
      <c r="X42" s="180"/>
      <c r="Y42" s="195"/>
      <c r="Z42" s="180"/>
      <c r="AA42" s="195"/>
      <c r="AB42" s="195"/>
      <c r="AC42" s="180"/>
      <c r="AD42" s="195"/>
      <c r="AE42" s="181"/>
      <c r="AF42" s="1"/>
    </row>
    <row r="43" spans="1:32" x14ac:dyDescent="0.2">
      <c r="A43" s="2"/>
      <c r="B43" s="183"/>
      <c r="C43" s="183"/>
      <c r="D43" s="186"/>
      <c r="E43" s="186"/>
      <c r="F43" s="186"/>
      <c r="G43" s="186"/>
      <c r="H43" s="183"/>
      <c r="I43" s="186"/>
      <c r="J43" s="186"/>
      <c r="K43" s="186"/>
      <c r="L43" s="186"/>
      <c r="M43" s="183"/>
      <c r="N43" s="186"/>
      <c r="O43" s="186"/>
      <c r="P43" s="186"/>
      <c r="Q43" s="186"/>
      <c r="R43" s="196"/>
      <c r="S43" s="197"/>
      <c r="T43" s="198"/>
      <c r="U43" s="198"/>
      <c r="V43" s="198"/>
      <c r="W43" s="198"/>
      <c r="X43" s="196"/>
      <c r="Y43" s="198"/>
      <c r="Z43" s="196"/>
      <c r="AA43" s="198"/>
      <c r="AB43" s="198"/>
      <c r="AC43" s="196"/>
      <c r="AD43" s="198"/>
      <c r="AE43" s="181"/>
      <c r="AF43" s="1"/>
    </row>
    <row r="44" spans="1:32" x14ac:dyDescent="0.2">
      <c r="A44" s="2"/>
      <c r="B44" s="183"/>
      <c r="C44" s="183"/>
      <c r="D44" s="186"/>
      <c r="E44" s="186"/>
      <c r="F44" s="186"/>
      <c r="G44" s="186"/>
      <c r="H44" s="183"/>
      <c r="I44" s="186"/>
      <c r="J44" s="186"/>
      <c r="K44" s="186"/>
      <c r="L44" s="186"/>
      <c r="M44" s="183"/>
      <c r="N44" s="186"/>
      <c r="O44" s="186"/>
      <c r="P44" s="186"/>
      <c r="Q44" s="186"/>
      <c r="R44" s="196"/>
      <c r="S44" s="197"/>
      <c r="T44" s="198"/>
      <c r="U44" s="198"/>
      <c r="V44" s="198"/>
      <c r="W44" s="198"/>
      <c r="X44" s="196"/>
      <c r="Y44" s="198"/>
      <c r="Z44" s="196"/>
      <c r="AA44" s="198"/>
      <c r="AB44" s="198"/>
      <c r="AC44" s="196"/>
      <c r="AD44" s="198"/>
      <c r="AE44" s="181"/>
      <c r="AF44" s="1"/>
    </row>
    <row r="45" spans="1:32" x14ac:dyDescent="0.2">
      <c r="A45" s="2"/>
      <c r="B45" s="183"/>
      <c r="C45" s="183"/>
      <c r="D45" s="186"/>
      <c r="E45" s="186"/>
      <c r="F45" s="186"/>
      <c r="G45" s="186"/>
      <c r="H45" s="183"/>
      <c r="I45" s="186"/>
      <c r="J45" s="186"/>
      <c r="K45" s="186"/>
      <c r="L45" s="186"/>
      <c r="M45" s="183"/>
      <c r="N45" s="186"/>
      <c r="O45" s="186"/>
      <c r="P45" s="186"/>
      <c r="Q45" s="186"/>
      <c r="R45" s="196"/>
      <c r="S45" s="197"/>
      <c r="T45" s="198"/>
      <c r="U45" s="198"/>
      <c r="V45" s="198"/>
      <c r="W45" s="198"/>
      <c r="X45" s="196"/>
      <c r="Y45" s="198"/>
      <c r="Z45" s="196"/>
      <c r="AA45" s="198"/>
      <c r="AB45" s="198"/>
      <c r="AC45" s="196"/>
      <c r="AD45" s="198"/>
      <c r="AE45" s="181"/>
      <c r="AF45" s="1"/>
    </row>
    <row r="46" spans="1:32" x14ac:dyDescent="0.2">
      <c r="A46" s="2"/>
      <c r="B46" s="183"/>
      <c r="C46" s="183"/>
      <c r="D46" s="186"/>
      <c r="E46" s="186"/>
      <c r="F46" s="186"/>
      <c r="G46" s="186"/>
      <c r="H46" s="183"/>
      <c r="I46" s="186"/>
      <c r="J46" s="186"/>
      <c r="K46" s="186"/>
      <c r="L46" s="186"/>
      <c r="M46" s="183"/>
      <c r="N46" s="186"/>
      <c r="O46" s="186"/>
      <c r="P46" s="186"/>
      <c r="Q46" s="186"/>
      <c r="R46" s="196"/>
      <c r="S46" s="197"/>
      <c r="T46" s="198"/>
      <c r="U46" s="198"/>
      <c r="V46" s="198"/>
      <c r="W46" s="198"/>
      <c r="X46" s="196"/>
      <c r="Y46" s="198"/>
      <c r="Z46" s="196"/>
      <c r="AA46" s="198"/>
      <c r="AB46" s="198"/>
      <c r="AC46" s="196"/>
      <c r="AD46" s="198"/>
      <c r="AE46" s="181"/>
      <c r="AF46" s="1"/>
    </row>
    <row r="47" spans="1:32" x14ac:dyDescent="0.2">
      <c r="A47" s="2"/>
      <c r="B47" s="183"/>
      <c r="C47" s="183"/>
      <c r="D47" s="186"/>
      <c r="E47" s="186"/>
      <c r="F47" s="186"/>
      <c r="G47" s="186"/>
      <c r="H47" s="183"/>
      <c r="I47" s="186"/>
      <c r="J47" s="186"/>
      <c r="K47" s="186"/>
      <c r="L47" s="186"/>
      <c r="M47" s="183"/>
      <c r="N47" s="186"/>
      <c r="O47" s="186"/>
      <c r="P47" s="186"/>
      <c r="Q47" s="186"/>
      <c r="R47" s="196"/>
      <c r="S47" s="197"/>
      <c r="T47" s="198"/>
      <c r="U47" s="198"/>
      <c r="V47" s="198"/>
      <c r="W47" s="198"/>
      <c r="X47" s="196"/>
      <c r="Y47" s="198"/>
      <c r="Z47" s="196"/>
      <c r="AA47" s="198"/>
      <c r="AB47" s="198"/>
      <c r="AC47" s="196"/>
      <c r="AD47" s="198"/>
      <c r="AE47" s="181"/>
      <c r="AF47" s="1"/>
    </row>
    <row r="48" spans="1:32" ht="15.75" thickBot="1" x14ac:dyDescent="0.25">
      <c r="A48" s="2"/>
      <c r="B48" s="183"/>
      <c r="C48" s="183"/>
      <c r="D48" s="186"/>
      <c r="E48" s="186"/>
      <c r="F48" s="186"/>
      <c r="G48" s="186"/>
      <c r="H48" s="183"/>
      <c r="I48" s="186"/>
      <c r="J48" s="186"/>
      <c r="K48" s="186"/>
      <c r="L48" s="186"/>
      <c r="M48" s="183"/>
      <c r="N48" s="186"/>
      <c r="O48" s="186"/>
      <c r="P48" s="186"/>
      <c r="Q48" s="186"/>
      <c r="R48" s="196"/>
      <c r="S48" s="197"/>
      <c r="T48" s="198"/>
      <c r="U48" s="198"/>
      <c r="V48" s="198"/>
      <c r="W48" s="198"/>
      <c r="X48" s="196"/>
      <c r="Y48" s="198"/>
      <c r="Z48" s="196"/>
      <c r="AA48" s="198"/>
      <c r="AB48" s="198"/>
      <c r="AC48" s="196"/>
      <c r="AD48" s="198"/>
      <c r="AE48" s="181"/>
      <c r="AF48" s="1"/>
    </row>
    <row r="49" spans="1:32" ht="18" thickBot="1" x14ac:dyDescent="0.25">
      <c r="A49" s="2"/>
      <c r="B49" s="192" t="s">
        <v>104</v>
      </c>
      <c r="C49" s="192"/>
      <c r="D49" s="193"/>
      <c r="E49" s="193"/>
      <c r="F49" s="193"/>
      <c r="G49" s="193"/>
      <c r="H49" s="177"/>
      <c r="I49" s="193"/>
      <c r="J49" s="193"/>
      <c r="K49" s="193"/>
      <c r="L49" s="193"/>
      <c r="M49" s="177"/>
      <c r="N49" s="193"/>
      <c r="O49" s="193"/>
      <c r="P49" s="193"/>
      <c r="Q49" s="193"/>
      <c r="R49" s="180"/>
      <c r="S49" s="194"/>
      <c r="T49" s="195"/>
      <c r="U49" s="195"/>
      <c r="V49" s="195"/>
      <c r="W49" s="195"/>
      <c r="X49" s="180"/>
      <c r="Y49" s="195"/>
      <c r="Z49" s="180"/>
      <c r="AA49" s="195"/>
      <c r="AB49" s="195"/>
      <c r="AC49" s="180"/>
      <c r="AD49" s="195"/>
      <c r="AE49" s="181"/>
      <c r="AF49" s="1"/>
    </row>
    <row r="50" spans="1:32" ht="18" thickBot="1" x14ac:dyDescent="0.25">
      <c r="A50" s="2"/>
      <c r="B50" s="192" t="s">
        <v>0</v>
      </c>
      <c r="C50" s="177"/>
      <c r="D50" s="193"/>
      <c r="E50" s="193"/>
      <c r="F50" s="193"/>
      <c r="G50" s="193"/>
      <c r="H50" s="177"/>
      <c r="I50" s="193"/>
      <c r="J50" s="193"/>
      <c r="K50" s="193"/>
      <c r="L50" s="193"/>
      <c r="M50" s="177"/>
      <c r="N50" s="193"/>
      <c r="O50" s="193"/>
      <c r="P50" s="193"/>
      <c r="Q50" s="193"/>
      <c r="R50" s="180"/>
      <c r="S50" s="194"/>
      <c r="T50" s="195"/>
      <c r="U50" s="195"/>
      <c r="V50" s="195"/>
      <c r="W50" s="195"/>
      <c r="X50" s="180"/>
      <c r="Y50" s="195"/>
      <c r="Z50" s="180"/>
      <c r="AA50" s="195"/>
      <c r="AB50" s="195"/>
      <c r="AC50" s="180"/>
      <c r="AD50" s="195"/>
      <c r="AE50" s="181"/>
      <c r="AF50" s="1"/>
    </row>
    <row r="51" spans="1:32" ht="18" thickBot="1" x14ac:dyDescent="0.25">
      <c r="A51" s="2"/>
      <c r="B51" s="192" t="s">
        <v>1</v>
      </c>
      <c r="C51" s="177"/>
      <c r="D51" s="193"/>
      <c r="E51" s="193"/>
      <c r="F51" s="193"/>
      <c r="G51" s="193"/>
      <c r="H51" s="177"/>
      <c r="I51" s="193"/>
      <c r="J51" s="193"/>
      <c r="K51" s="193"/>
      <c r="L51" s="193"/>
      <c r="M51" s="177"/>
      <c r="N51" s="193"/>
      <c r="O51" s="193"/>
      <c r="P51" s="193"/>
      <c r="Q51" s="193"/>
      <c r="R51" s="180"/>
      <c r="S51" s="199"/>
      <c r="T51" s="195"/>
      <c r="U51" s="195"/>
      <c r="V51" s="195"/>
      <c r="W51" s="195"/>
      <c r="X51" s="180"/>
      <c r="Y51" s="195"/>
      <c r="Z51" s="180"/>
      <c r="AA51" s="195"/>
      <c r="AB51" s="195"/>
      <c r="AC51" s="180"/>
      <c r="AD51" s="195"/>
      <c r="AE51" s="181"/>
      <c r="AF51" s="1"/>
    </row>
    <row r="52" spans="1:32" x14ac:dyDescent="0.2">
      <c r="A52" s="2"/>
      <c r="B52" s="200"/>
      <c r="C52" s="178" t="s">
        <v>105</v>
      </c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1"/>
      <c r="AF52" s="1"/>
    </row>
    <row r="53" spans="1:32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</sheetData>
  <mergeCells count="9">
    <mergeCell ref="M2:P2"/>
    <mergeCell ref="C5:G5"/>
    <mergeCell ref="R5:W5"/>
    <mergeCell ref="C6:D6"/>
    <mergeCell ref="E6:G6"/>
    <mergeCell ref="H6:J6"/>
    <mergeCell ref="K6:L6"/>
    <mergeCell ref="M6:O6"/>
    <mergeCell ref="P6:Q6"/>
  </mergeCells>
  <phoneticPr fontId="5"/>
  <pageMargins left="0.59055118110236227" right="0.19685039370078741" top="0.19685039370078741" bottom="0.19685039370078741" header="0.51181102362204722" footer="0.51181102362204722"/>
  <pageSetup paperSize="9" scale="43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書式Ａ</vt:lpstr>
      <vt:lpstr>書式Ｂ</vt:lpstr>
      <vt:lpstr>書式Ａ!Print_Area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</dc:creator>
  <cp:lastModifiedBy>friend</cp:lastModifiedBy>
  <cp:lastPrinted>2011-07-07T05:43:52Z</cp:lastPrinted>
  <dcterms:created xsi:type="dcterms:W3CDTF">2007-02-23T09:04:21Z</dcterms:created>
  <dcterms:modified xsi:type="dcterms:W3CDTF">2014-06-13T01:06:21Z</dcterms:modified>
</cp:coreProperties>
</file>